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<sst xmlns="http://schemas.openxmlformats.org/spreadsheetml/2006/main" count="1068" uniqueCount="878">
  <si>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</si>
  <si>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</si>
  <si>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</si>
  <si>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</si>
  <si>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</si>
  <si>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</si>
  <si>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</si>
  <si>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</si>
  <si>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</si>
  <si>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</si>
  <si>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</si>
  <si>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</si>
  <si>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</si>
  <si>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</si>
  <si>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</si>
  <si>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</si>
  <si>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</si>
  <si>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</si>
  <si>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</si>
  <si>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</si>
  <si>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</si>
  <si>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</si>
  <si>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</si>
  <si>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</si>
  <si>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</si>
  <si>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</si>
  <si>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</si>
  <si>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</si>
  <si>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</si>
  <si>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</si>
  <si>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</si>
  <si>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</si>
  <si>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</si>
  <si>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</si>
  <si>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</si>
  <si>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</si>
  <si>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</si>
  <si>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</si>
  <si>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</si>
  <si>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</si>
  <si>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</si>
  <si>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</si>
  <si>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</si>
  <si>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</si>
  <si>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</si>
  <si>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</si>
  <si>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</si>
  <si>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</si>
  <si>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</si>
  <si>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</si>
  <si>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</si>
  <si>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</si>
  <si>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</si>
  <si>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</si>
  <si>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</si>
  <si>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</si>
  <si>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</si>
  <si>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</si>
  <si>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</si>
  <si>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</si>
  <si>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</si>
  <si>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</si>
  <si>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</si>
  <si>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</si>
  <si>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</si>
  <si>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</si>
  <si>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</si>
  <si>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</si>
  <si>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</si>
  <si>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</si>
  <si>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</si>
  <si>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</si>
  <si>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</si>
  <si>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</si>
  <si>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</si>
  <si>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</si>
  <si>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</si>
  <si>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</si>
  <si>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</si>
  <si>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</si>
  <si>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</si>
  <si>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</si>
  <si>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</si>
  <si>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</si>
  <si>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</si>
  <si>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</si>
  <si>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</si>
  <si>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</si>
  <si>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</si>
  <si>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</si>
  <si>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</si>
  <si>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</si>
  <si>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</si>
  <si>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</si>
  <si>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</si>
  <si>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</si>
  <si>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</si>
  <si>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</si>
  <si>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</si>
  <si>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</si>
  <si>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</si>
  <si>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</si>
  <si>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</si>
  <si>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</si>
  <si>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</si>
  <si>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</si>
  <si>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</si>
  <si>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</si>
  <si>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</si>
  <si>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</si>
  <si>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</si>
  <si>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</si>
  <si>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</si>
  <si>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</si>
  <si>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</si>
  <si>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</si>
  <si>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</si>
  <si>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</si>
  <si>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</si>
  <si>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</si>
  <si>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</si>
  <si>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</si>
  <si>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</si>
  <si>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</si>
  <si>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</si>
  <si>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</si>
  <si>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</si>
  <si>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</si>
  <si>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</si>
  <si>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</si>
  <si>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</si>
  <si>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</si>
  <si>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</si>
  <si>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</si>
  <si>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</si>
  <si>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</si>
  <si>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</si>
  <si>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</si>
  <si>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</si>
  <si>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</si>
  <si>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</si>
  <si>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</si>
  <si>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</si>
  <si>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</si>
  <si>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</si>
  <si>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</si>
  <si>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</si>
  <si>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</si>
  <si>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</si>
  <si>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</si>
  <si>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</si>
  <si>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</si>
  <si>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</si>
  <si>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</si>
  <si>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</si>
  <si>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</si>
  <si>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</si>
  <si>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</si>
  <si>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</si>
  <si>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</si>
  <si>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</si>
  <si>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</si>
  <si>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</si>
  <si>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</si>
  <si>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</si>
  <si>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</si>
  <si>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</si>
  <si>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</si>
  <si>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</si>
  <si>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</si>
  <si>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</si>
  <si>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</si>
  <si>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</si>
  <si>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</si>
  <si>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</si>
  <si>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</si>
  <si>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</si>
  <si>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</si>
  <si>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</si>
  <si>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</si>
  <si>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</si>
  <si>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</si>
  <si>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</si>
  <si>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</si>
  <si>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</si>
  <si>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</si>
  <si>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</si>
  <si>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</si>
  <si>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</si>
  <si>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</si>
  <si>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</si>
  <si>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</si>
  <si>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</si>
  <si>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</si>
  <si>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</si>
  <si>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</si>
  <si>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</si>
  <si>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</si>
  <si>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</si>
  <si>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</si>
  <si>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</si>
  <si>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</si>
  <si>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</si>
  <si>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</si>
  <si>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</si>
  <si>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</si>
  <si>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</si>
  <si>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</si>
  <si>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</si>
  <si>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</si>
  <si>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</si>
  <si>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</si>
  <si>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</si>
  <si>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</si>
  <si>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</si>
  <si>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</si>
  <si>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</si>
  <si>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</si>
  <si>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</si>
  <si>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</si>
  <si>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</si>
  <si>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</si>
  <si>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</si>
  <si>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</si>
  <si>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</si>
  <si>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</si>
  <si>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</si>
  <si>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</si>
  <si>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</si>
  <si>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</si>
  <si>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</si>
  <si>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</si>
  <si>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</si>
  <si>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</si>
  <si>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</si>
  <si>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</si>
  <si>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</si>
  <si>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</si>
  <si>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</si>
  <si>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</si>
  <si>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</si>
  <si>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</si>
  <si>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</si>
  <si>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</si>
  <si>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</si>
  <si>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</si>
  <si>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</si>
  <si>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</si>
  <si>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</si>
  <si>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</si>
  <si>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</si>
  <si>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</si>
  <si>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</si>
  <si>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</si>
  <si>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</si>
  <si>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</si>
  <si>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</si>
  <si>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</si>
  <si>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</si>
  <si>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</si>
  <si>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</si>
  <si>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</si>
  <si>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</si>
  <si>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</si>
  <si>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</si>
  <si>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</si>
  <si>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</si>
  <si>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</si>
  <si>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</si>
  <si>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</si>
  <si>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</si>
  <si>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</si>
  <si>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</si>
  <si>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</si>
  <si>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</si>
  <si>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</si>
  <si>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</si>
  <si>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</si>
  <si>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</si>
  <si>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</si>
  <si>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</si>
  <si>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</si>
  <si>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</si>
  <si>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</si>
  <si>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</si>
  <si>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</si>
  <si>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</si>
  <si>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</si>
  <si>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</si>
  <si>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</si>
  <si>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</si>
  <si>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</si>
  <si>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</si>
  <si>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</si>
  <si>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</si>
  <si>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</si>
  <si>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</si>
  <si>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</si>
  <si>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</si>
  <si>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</si>
  <si>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</si>
  <si>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</si>
  <si>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</si>
  <si>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</si>
  <si>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</si>
  <si>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</si>
  <si>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</si>
  <si>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</si>
  <si>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</si>
  <si>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</si>
  <si>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</si>
  <si>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</si>
  <si>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</si>
  <si>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</si>
  <si>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</si>
  <si>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</si>
  <si>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</si>
  <si>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</si>
  <si>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</si>
  <si>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</si>
  <si>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</si>
  <si>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</si>
  <si>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</si>
  <si>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</si>
  <si>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</si>
  <si>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</si>
  <si>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</si>
  <si>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</si>
  <si>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</si>
  <si>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</si>
  <si>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</si>
  <si>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</si>
  <si>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</si>
  <si>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</si>
  <si>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</si>
  <si>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</si>
  <si>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</si>
  <si>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</si>
  <si>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</si>
  <si>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</si>
  <si>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</si>
  <si>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</si>
  <si>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</si>
  <si>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</si>
  <si>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</si>
  <si>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</si>
  <si>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</si>
  <si>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</si>
  <si>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</si>
  <si>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</si>
  <si>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</si>
  <si>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</si>
  <si>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</si>
  <si>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</si>
  <si>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</si>
  <si>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</si>
  <si>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</si>
  <si>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</si>
  <si>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</si>
  <si>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</si>
  <si>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</si>
  <si>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</si>
  <si>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</si>
  <si>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</si>
  <si>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</si>
  <si>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</si>
  <si>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</si>
  <si>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</si>
  <si>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</si>
  <si>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</si>
  <si>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</si>
  <si>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</si>
  <si>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</si>
  <si>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</si>
  <si>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</si>
  <si>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</si>
  <si>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</si>
  <si>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</si>
  <si>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</si>
  <si>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</si>
  <si>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</si>
  <si>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</si>
  <si>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</si>
  <si>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</si>
  <si>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</si>
  <si>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</si>
  <si>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</si>
  <si>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</si>
  <si>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</si>
  <si>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</si>
  <si>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</si>
  <si>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</si>
  <si>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</si>
  <si>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</si>
  <si>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</si>
  <si>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</si>
  <si>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</si>
  <si>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</si>
  <si>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</si>
  <si>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</si>
  <si>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</si>
  <si>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</si>
  <si>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</si>
  <si>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</si>
  <si>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</si>
  <si>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</si>
  <si>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</si>
  <si>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</si>
  <si>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</si>
  <si>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</si>
  <si>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</si>
  <si>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</si>
  <si>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</si>
  <si>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</si>
  <si>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</si>
  <si>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</si>
  <si>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</si>
  <si>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</si>
  <si>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</si>
  <si>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</si>
  <si>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</si>
  <si>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</si>
  <si>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</si>
  <si>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</si>
  <si>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</si>
  <si>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</si>
  <si>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</si>
  <si>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</si>
  <si>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</si>
  <si>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</si>
  <si>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</si>
  <si>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</si>
  <si>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</si>
  <si>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</si>
  <si>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</si>
  <si>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</si>
  <si>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</si>
  <si>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</si>
  <si>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</si>
  <si>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</si>
  <si>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</si>
  <si>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</si>
  <si>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</si>
  <si>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</si>
  <si>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</si>
  <si>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</si>
  <si>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</si>
  <si>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</si>
  <si>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</si>
  <si>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</si>
  <si>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</si>
  <si>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</si>
  <si>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</si>
  <si>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</si>
  <si>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</si>
  <si>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</si>
  <si>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</si>
  <si>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</si>
  <si>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</si>
  <si>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</si>
  <si>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</si>
  <si>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</si>
  <si>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</si>
  <si>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</si>
  <si>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</si>
  <si>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</si>
  <si>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</si>
  <si>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</si>
  <si>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</si>
  <si>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</si>
  <si>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</si>
  <si>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</si>
  <si>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</si>
  <si>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</si>
  <si>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</si>
  <si>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</si>
  <si>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</si>
  <si>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</si>
  <si>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</si>
  <si>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</si>
  <si>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</si>
  <si>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</si>
  <si>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</si>
  <si>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</si>
  <si>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</si>
  <si>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</si>
  <si>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</si>
  <si>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</si>
  <si>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</si>
  <si>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</si>
  <si>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</si>
  <si>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</si>
  <si>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</si>
  <si>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</si>
  <si>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</si>
  <si>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</si>
  <si>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</si>
  <si>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</si>
  <si>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</si>
  <si>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</si>
  <si>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</si>
  <si>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</si>
  <si>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</si>
  <si>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</si>
  <si>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</si>
  <si>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</si>
  <si>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</si>
  <si>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</si>
  <si>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</si>
  <si>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</si>
  <si>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</si>
  <si>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</si>
  <si>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</si>
  <si>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</si>
  <si>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</si>
  <si>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</si>
  <si>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</si>
  <si>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</si>
  <si>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</si>
  <si>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</si>
  <si>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</si>
  <si>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</si>
  <si>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</si>
  <si>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</si>
  <si>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</si>
  <si>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</si>
  <si>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</si>
  <si>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</si>
  <si>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</si>
  <si>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</si>
  <si>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</si>
  <si>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</si>
  <si>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</si>
  <si>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</si>
  <si>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</si>
  <si>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</si>
  <si>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</si>
  <si>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</si>
  <si>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</si>
  <si>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</si>
  <si>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</si>
  <si>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</si>
  <si>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</si>
  <si>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</si>
  <si>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</si>
  <si>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</si>
  <si>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</si>
  <si>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</si>
  <si>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</si>
  <si>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</si>
  <si>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</si>
  <si>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</si>
  <si>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</si>
  <si>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</si>
  <si>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</si>
  <si>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</si>
  <si>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</si>
  <si>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</si>
  <si>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</si>
  <si>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</si>
  <si>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</si>
  <si>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</si>
  <si>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</si>
  <si>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</si>
  <si>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</si>
  <si>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</si>
  <si>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</si>
  <si>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</si>
  <si>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</si>
  <si>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</si>
  <si>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</si>
  <si>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</si>
  <si>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</si>
  <si>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</si>
  <si>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</si>
  <si>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</si>
  <si>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</si>
  <si>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</si>
  <si>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</si>
  <si>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</si>
  <si>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</si>
  <si>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</si>
  <si>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</si>
  <si>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</si>
  <si>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</si>
  <si>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</si>
  <si>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</si>
  <si>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</si>
  <si>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</si>
  <si>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</si>
  <si>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</si>
  <si>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</si>
  <si>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</si>
  <si>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</si>
  <si>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</si>
  <si>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</si>
  <si>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</si>
  <si>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</si>
  <si>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</si>
  <si>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</si>
  <si>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</si>
  <si>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</si>
  <si>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</si>
  <si>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</si>
  <si>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</si>
  <si>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</si>
  <si>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</si>
  <si>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</si>
  <si>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</si>
  <si>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</si>
  <si>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</si>
  <si>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</si>
  <si>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</si>
  <si>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</si>
  <si>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</si>
  <si>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</si>
  <si>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</si>
  <si>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</si>
  <si>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</si>
  <si>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</si>
  <si>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</si>
  <si>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</si>
  <si>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</si>
  <si>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</si>
  <si>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</si>
  <si>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</si>
  <si>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</si>
  <si>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</si>
  <si>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</si>
  <si>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</si>
  <si>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</si>
  <si>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</si>
  <si>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</si>
  <si>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</si>
  <si>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</si>
  <si>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</si>
  <si>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</si>
  <si>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</si>
  <si>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</si>
  <si>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</si>
  <si>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</si>
  <si>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</si>
  <si>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</si>
  <si>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</si>
  <si>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</si>
  <si>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</si>
  <si>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</si>
  <si>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</si>
  <si>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</si>
  <si>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</si>
  <si>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</si>
  <si>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</si>
  <si>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</si>
  <si>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</si>
  <si>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</si>
  <si>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</si>
  <si>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</si>
  <si>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</si>
  <si>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</si>
  <si>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</si>
  <si>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</si>
  <si>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</si>
  <si>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</si>
  <si>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</si>
  <si>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</si>
  <si>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</si>
  <si>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</si>
  <si>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</si>
  <si>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</si>
  <si>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</si>
  <si>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</si>
  <si>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</si>
  <si>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</si>
  <si>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</si>
  <si>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</si>
  <si>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</si>
  <si>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</si>
  <si>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</si>
  <si>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</si>
  <si>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</si>
  <si>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</si>
  <si>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</si>
  <si>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</si>
  <si>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</si>
  <si>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</si>
  <si>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</si>
  <si>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</si>
  <si>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</si>
  <si>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</si>
  <si>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</si>
  <si>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</si>
  <si>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</si>
  <si>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</si>
  <si>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</si>
  <si>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</si>
  <si>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</si>
  <si>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</si>
  <si>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</si>
  <si>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</si>
  <si>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</si>
  <si>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</si>
  <si>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</si>
  <si>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</si>
  <si>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</si>
  <si>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</si>
  <si>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</si>
  <si>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</si>
  <si>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</si>
  <si>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</si>
  <si>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</si>
  <si>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</si>
  <si>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</si>
  <si>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</si>
  <si>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</si>
  <si>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</si>
  <si>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</si>
  <si>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</si>
  <si>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</si>
  <si>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</si>
  <si>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</si>
  <si>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</si>
  <si>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</si>
  <si>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</si>
  <si>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</si>
  <si>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</si>
  <si>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</si>
  <si>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</si>
  <si>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</si>
  <si>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</si>
  <si>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</si>
  <si>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</si>
  <si>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</si>
  <si>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</si>
  <si>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</si>
  <si>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</si>
  <si>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</si>
  <si>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</si>
  <si>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</si>
  <si>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</si>
  <si>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</si>
  <si>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</si>
  <si>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</si>
  <si>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</si>
  <si>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</si>
  <si>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</si>
  <si>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</si>
  <si>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</si>
  <si>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</si>
  <si>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</si>
  <si>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</si>
  <si>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</si>
  <si>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</si>
  <si>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</si>
  <si>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</si>
  <si>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</si>
  <si>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</si>
  <si>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</si>
  <si>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</si>
  <si>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</si>
  <si>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</si>
  <si>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</si>
  <si>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</si>
  <si>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</si>
  <si>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</si>
  <si>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</si>
  <si>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</si>
  <si>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</si>
  <si>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</si>
  <si>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</si>
  <si>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</si>
  <si>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</si>
  <si>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</si>
  <si>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</si>
  <si>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</si>
  <si>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</si>
  <si>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</si>
  <si>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</si>
  <si>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</si>
  <si>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</si>
  <si>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</si>
  <si>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</si>
  <si>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</si>
  <si>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</si>
  <si>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</si>
  <si>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</si>
  <si>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</si>
  <si>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</si>
  <si>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</si>
  <si>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</si>
  <si>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</si>
  <si>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</si>
  <si>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</si>
  <si>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</si>
  <si>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</si>
  <si>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</si>
  <si>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</si>
  <si>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</si>
  <si>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</si>
  <si>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</si>
  <si>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</si>
  <si>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</si>
  <si>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</si>
  <si>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</si>
  <si>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</si>
  <si>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</si>
  <si>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</si>
  <si>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</si>
  <si>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</si>
  <si>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</si>
  <si>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</si>
  <si>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</si>
  <si>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</si>
  <si>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</si>
  <si>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</si>
  <si>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</si>
  <si>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</si>
  <si>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</si>
  <si>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</si>
  <si>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</si>
  <si>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</si>
  <si>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</si>
  <si>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</si>
  <si>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</si>
  <si>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</si>
  <si>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</si>
  <si>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</si>
  <si>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</si>
  <si>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</si>
  <si>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</si>
  <si>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</si>
  <si>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</si>
  <si>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</si>
  <si>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</si>
  <si>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</si>
  <si>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</si>
  <si>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</si>
  <si>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</si>
  <si>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</si>
  <si>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</si>
  <si>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</si>
  <si>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</si>
  <si>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</si>
  <si>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</si>
  <si>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</si>
  <si>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</si>
  <si>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</si>
  <si>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</si>
  <si>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</si>
  <si>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</si>
  <si>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</si>
  <si>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</si>
  <si>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</si>
  <si>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</si>
  <si>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</si>
  <si>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</si>
  <si>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</si>
  <si>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</si>
  <si>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</si>
  <si>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</si>
  <si>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</si>
  <si>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</si>
  <si>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</si>
  <si>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</si>
  <si>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</si>
  <si>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</si>
  <si>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</si>
  <si>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</si>
  <si>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</si>
  <si>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</si>
  <si>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</si>
  <si>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</si>
  <si>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Дата на съставяне: 13.08.2013 г.</t>
  </si>
  <si>
    <t>30.06.2013 г.</t>
  </si>
  <si>
    <t>13.08.2013 г</t>
  </si>
  <si>
    <t xml:space="preserve">Дата на съставяне:  13.08.2013 г.                             </t>
  </si>
  <si>
    <t xml:space="preserve">Дата  на съставяне: 13.08.2013 г.                                                                                                                   </t>
  </si>
  <si>
    <t xml:space="preserve">Дата на съставяне: 13.08.2013 г.                        </t>
  </si>
  <si>
    <r>
      <t>Дата на съставяне: 13</t>
    </r>
    <r>
      <rPr>
        <sz val="10"/>
        <rFont val="Times New Roman"/>
        <family val="1"/>
      </rPr>
      <t>.08.2013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</si>
</sst>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150</v>
      </c>
      <c r="D12" s="151">
        <v>162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6</v>
      </c>
      <c r="D14" s="151">
        <v>6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178</v>
      </c>
      <c r="D19" s="155">
        <f>SUM(D11:D18)</f>
        <v>191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415</v>
      </c>
      <c r="H21" s="156">
        <f>SUM(H22:H24)</f>
        <v>415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385</v>
      </c>
      <c r="H24" s="152">
        <v>385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455</v>
      </c>
      <c r="H25" s="154">
        <f>H19+H20+H21</f>
        <v>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332</v>
      </c>
      <c r="H27" s="154">
        <f>SUM(H28:H30)</f>
        <v>269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338</v>
      </c>
      <c r="H28" s="152">
        <v>276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-6</v>
      </c>
      <c r="H29" s="316">
        <v>-7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0</v>
      </c>
      <c r="H31" s="152">
        <v>55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-9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323</v>
      </c>
      <c r="H33" s="154">
        <f>H27+H31+H32</f>
        <v>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993</v>
      </c>
      <c r="H36" s="154">
        <f>H25+H17+H33</f>
        <v>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603</v>
      </c>
      <c r="H39" s="158">
        <v>574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422</v>
      </c>
      <c r="D55" s="155">
        <f>D19+D20+D21+D27+D32+D45+D51+D53+D54</f>
        <v>435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30</v>
      </c>
      <c r="D60" s="151">
        <v>31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1559</v>
      </c>
      <c r="H61" s="154">
        <f>SUM(H62:H68)</f>
        <v>1592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1537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46</v>
      </c>
      <c r="D64" s="155">
        <f>SUM(D58:D63)</f>
        <v>48</v>
      </c>
      <c r="E64" s="237" t="s">
        <v>201</v>
      </c>
      <c r="F64" s="242" t="s">
        <v>202</v>
      </c>
      <c r="G64" s="152">
        <v>2</v>
      </c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</v>
      </c>
      <c r="H65" s="152">
        <v>22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6</v>
      </c>
      <c r="H66" s="152">
        <v>3</v>
      </c>
    </row>
    <row r="67" spans="1:8" ht="15">
      <c r="A67" s="235" t="s">
        <v>208</v>
      </c>
      <c r="B67" s="241" t="s">
        <v>209</v>
      </c>
      <c r="C67" s="151">
        <v>227</v>
      </c>
      <c r="D67" s="151">
        <v>222</v>
      </c>
      <c r="E67" s="237" t="s">
        <v>210</v>
      </c>
      <c r="F67" s="242" t="s">
        <v>211</v>
      </c>
      <c r="G67" s="152">
        <v>1</v>
      </c>
      <c r="H67" s="152">
        <v>0</v>
      </c>
    </row>
    <row r="68" spans="1:8" ht="15">
      <c r="A68" s="235" t="s">
        <v>212</v>
      </c>
      <c r="B68" s="241" t="s">
        <v>213</v>
      </c>
      <c r="C68" s="151">
        <v>57</v>
      </c>
      <c r="D68" s="151">
        <v>42</v>
      </c>
      <c r="E68" s="237" t="s">
        <v>214</v>
      </c>
      <c r="F68" s="242" t="s">
        <v>215</v>
      </c>
      <c r="G68" s="152">
        <v>7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12</v>
      </c>
      <c r="H69" s="152">
        <v>38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154</v>
      </c>
      <c r="D71" s="151">
        <v>156</v>
      </c>
      <c r="E71" s="253" t="s">
        <v>47</v>
      </c>
      <c r="F71" s="273" t="s">
        <v>225</v>
      </c>
      <c r="G71" s="161">
        <f>G59+G60+G61+G69+G70</f>
        <v>1571</v>
      </c>
      <c r="H71" s="161">
        <f>H59+H60+H61+H69+H70</f>
        <v>1630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39</v>
      </c>
      <c r="D74" s="151">
        <v>48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478</v>
      </c>
      <c r="D75" s="155">
        <f>SUM(D67:D74)</f>
        <v>469</v>
      </c>
      <c r="E75" s="251" t="s">
        <v>161</v>
      </c>
      <c r="F75" s="245" t="s">
        <v>235</v>
      </c>
      <c r="G75" s="152">
        <v>8</v>
      </c>
      <c r="H75" s="152">
        <v>8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1579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5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27</v>
      </c>
      <c r="D88" s="151">
        <v>22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2193</v>
      </c>
      <c r="D90" s="151">
        <v>2227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2225</v>
      </c>
      <c r="D91" s="155">
        <f>SUM(D87:D90)</f>
        <v>2252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4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2753</v>
      </c>
      <c r="D93" s="155">
        <f>D64+D75+D84+D91+D92</f>
        <v>2771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3175</v>
      </c>
      <c r="D94" s="164">
        <f>D93+D55</f>
        <v>3206</v>
      </c>
      <c r="E94" s="449" t="s">
        <v>271</v>
      </c>
      <c r="F94" s="289" t="s">
        <v>272</v>
      </c>
      <c r="G94" s="165">
        <f>G36+G39+G55+G79</f>
        <v>3175</v>
      </c>
      <c r="H94" s="165">
        <f>H36+H39+H55+H79</f>
        <v>3206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871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A41" sqref="A41:IV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30.06.2013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46</v>
      </c>
      <c r="D10" s="46">
        <v>28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6</v>
      </c>
      <c r="D11" s="46">
        <v>6</v>
      </c>
      <c r="E11" s="300" t="s">
        <v>294</v>
      </c>
      <c r="F11" s="549" t="s">
        <v>295</v>
      </c>
      <c r="G11" s="550">
        <v>87</v>
      </c>
      <c r="H11" s="550">
        <v>60</v>
      </c>
    </row>
    <row r="12" spans="1:8" ht="12">
      <c r="A12" s="298" t="s">
        <v>296</v>
      </c>
      <c r="B12" s="299" t="s">
        <v>297</v>
      </c>
      <c r="C12" s="46">
        <v>71</v>
      </c>
      <c r="D12" s="46">
        <v>61</v>
      </c>
      <c r="E12" s="300" t="s">
        <v>79</v>
      </c>
      <c r="F12" s="549" t="s">
        <v>298</v>
      </c>
      <c r="G12" s="550">
        <v>46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12</v>
      </c>
      <c r="D13" s="46">
        <v>10</v>
      </c>
      <c r="E13" s="301" t="s">
        <v>52</v>
      </c>
      <c r="F13" s="551" t="s">
        <v>301</v>
      </c>
      <c r="G13" s="548">
        <f>SUM(G9:G12)</f>
        <v>133</v>
      </c>
      <c r="H13" s="548">
        <f>SUM(H9:H12)</f>
        <v>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9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-2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146</v>
      </c>
      <c r="D19" s="49">
        <f>SUM(D9:D15)+D16</f>
        <v>104</v>
      </c>
      <c r="E19" s="304" t="s">
        <v>318</v>
      </c>
      <c r="F19" s="552" t="s">
        <v>319</v>
      </c>
      <c r="G19" s="550">
        <v>27</v>
      </c>
      <c r="H19" s="550">
        <v>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30</v>
      </c>
      <c r="H24" s="548">
        <f>SUM(H19:H23)</f>
        <v>33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146</v>
      </c>
      <c r="D28" s="50">
        <f>D26+D19</f>
        <v>104</v>
      </c>
      <c r="E28" s="127" t="s">
        <v>340</v>
      </c>
      <c r="F28" s="554" t="s">
        <v>341</v>
      </c>
      <c r="G28" s="548">
        <f>G13+G15+G24</f>
        <v>163</v>
      </c>
      <c r="H28" s="548">
        <f>H13+H15+H24</f>
        <v>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17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5</v>
      </c>
      <c r="E32" s="296" t="s">
        <v>352</v>
      </c>
      <c r="F32" s="552" t="s">
        <v>353</v>
      </c>
      <c r="G32" s="550">
        <v>0</v>
      </c>
      <c r="H32" s="550">
        <v>5</v>
      </c>
    </row>
    <row r="33" spans="1:18" ht="12">
      <c r="A33" s="128" t="s">
        <v>354</v>
      </c>
      <c r="B33" s="306" t="s">
        <v>355</v>
      </c>
      <c r="C33" s="49">
        <f>C28+C31+C32</f>
        <v>146</v>
      </c>
      <c r="D33" s="49">
        <f>D28+D31+D32</f>
        <v>109</v>
      </c>
      <c r="E33" s="127" t="s">
        <v>356</v>
      </c>
      <c r="F33" s="554" t="s">
        <v>357</v>
      </c>
      <c r="G33" s="53">
        <f>G32+G31+G28</f>
        <v>163</v>
      </c>
      <c r="H33" s="53">
        <f>H32+H31+H28</f>
        <v>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17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5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5</v>
      </c>
      <c r="D36" s="46">
        <v>2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12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7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12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163</v>
      </c>
      <c r="D42" s="53">
        <f>D33+D35+D39</f>
        <v>111</v>
      </c>
      <c r="E42" s="128" t="s">
        <v>383</v>
      </c>
      <c r="F42" s="129" t="s">
        <v>384</v>
      </c>
      <c r="G42" s="53">
        <f>G39+G33</f>
        <v>163</v>
      </c>
      <c r="H42" s="53">
        <f>H39+H33</f>
        <v>111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3" sqref="C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30.06.2013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99</v>
      </c>
      <c r="D10" s="54">
        <v>88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-65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-78</v>
      </c>
      <c r="D13" s="54">
        <v>-63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33</v>
      </c>
      <c r="D16" s="54">
        <v>49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-2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-17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7</v>
      </c>
      <c r="D36" s="54">
        <v>55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-4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-15</v>
      </c>
      <c r="D40" s="54">
        <v>-4</v>
      </c>
      <c r="E40" s="130"/>
      <c r="F40" s="130"/>
    </row>
    <row r="41" spans="1:8" ht="12">
      <c r="A41" s="332" t="s">
        <v>451</v>
      </c>
      <c r="B41" s="333" t="s">
        <v>452</v>
      </c>
      <c r="C41" s="54">
        <v>-2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-10</v>
      </c>
      <c r="D42" s="55">
        <f>SUM(D34:D41)</f>
        <v>47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-27</v>
      </c>
      <c r="D43" s="55">
        <f>D42+D32+D20</f>
        <v>49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2252</v>
      </c>
      <c r="D44" s="132">
        <v>2167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2225</v>
      </c>
      <c r="D45" s="55">
        <f>D44+D43</f>
        <v>2216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2225</v>
      </c>
      <c r="D46" s="56">
        <v>2216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30.06.2013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385</v>
      </c>
      <c r="I11" s="58">
        <f>'справка №1-БАЛАНС'!H28+'справка №1-БАЛАНС'!H31</f>
        <v>331</v>
      </c>
      <c r="J11" s="58">
        <f>'справка №1-БАЛАНС'!H29+'справка №1-БАЛАНС'!H32</f>
        <v>-7</v>
      </c>
      <c r="K11" s="60">
        <v>0</v>
      </c>
      <c r="L11" s="344">
        <f>SUM(C11:K11)</f>
        <v>994</v>
      </c>
      <c r="M11" s="58">
        <f>'справка №1-БАЛАНС'!H39</f>
        <v>574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385</v>
      </c>
      <c r="I15" s="61">
        <f t="shared" si="2"/>
        <v>331</v>
      </c>
      <c r="J15" s="61">
        <f t="shared" si="2"/>
        <v>-7</v>
      </c>
      <c r="K15" s="61">
        <f t="shared" si="2"/>
        <v>0</v>
      </c>
      <c r="L15" s="344">
        <f t="shared" si="1"/>
        <v>994</v>
      </c>
      <c r="M15" s="61">
        <f t="shared" si="2"/>
        <v>574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>
        <v>0</v>
      </c>
      <c r="L16" s="344">
        <f t="shared" si="1"/>
        <v>-9</v>
      </c>
      <c r="M16" s="60">
        <v>21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7</v>
      </c>
      <c r="J28" s="60">
        <v>1</v>
      </c>
      <c r="K28" s="60">
        <v>0</v>
      </c>
      <c r="L28" s="344">
        <f t="shared" si="1"/>
        <v>8</v>
      </c>
      <c r="M28" s="60">
        <v>8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385</v>
      </c>
      <c r="I29" s="59">
        <f t="shared" si="6"/>
        <v>338</v>
      </c>
      <c r="J29" s="59">
        <f t="shared" si="6"/>
        <v>-15</v>
      </c>
      <c r="K29" s="59">
        <f t="shared" si="6"/>
        <v>0</v>
      </c>
      <c r="L29" s="344">
        <f t="shared" si="1"/>
        <v>993</v>
      </c>
      <c r="M29" s="59">
        <f t="shared" si="6"/>
        <v>603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385</v>
      </c>
      <c r="I32" s="59">
        <f t="shared" si="7"/>
        <v>338</v>
      </c>
      <c r="J32" s="59">
        <f t="shared" si="7"/>
        <v>-15</v>
      </c>
      <c r="K32" s="59">
        <f t="shared" si="7"/>
        <v>0</v>
      </c>
      <c r="L32" s="344">
        <f t="shared" si="1"/>
        <v>993</v>
      </c>
      <c r="M32" s="59">
        <f>M29+M30+M31</f>
        <v>603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3" sqref="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30.06.2013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283</v>
      </c>
      <c r="E10" s="189">
        <v>0</v>
      </c>
      <c r="F10" s="189">
        <v>9</v>
      </c>
      <c r="G10" s="74">
        <f aca="true" t="shared" si="2" ref="G10:G39">D10+E10-F10</f>
        <v>274</v>
      </c>
      <c r="H10" s="65">
        <v>0</v>
      </c>
      <c r="I10" s="65">
        <v>0</v>
      </c>
      <c r="J10" s="74">
        <f aca="true" t="shared" si="3" ref="J10:J39">G10+H10-I10</f>
        <v>274</v>
      </c>
      <c r="K10" s="65">
        <v>121</v>
      </c>
      <c r="L10" s="65">
        <v>5</v>
      </c>
      <c r="M10" s="65">
        <v>2</v>
      </c>
      <c r="N10" s="74">
        <f aca="true" t="shared" si="4" ref="N10:N39">K10+L10-M10</f>
        <v>124</v>
      </c>
      <c r="O10" s="65">
        <v>0</v>
      </c>
      <c r="P10" s="65">
        <v>0</v>
      </c>
      <c r="Q10" s="74">
        <f t="shared" si="0"/>
        <v>124</v>
      </c>
      <c r="R10" s="74">
        <f t="shared" si="1"/>
        <v>150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</v>
      </c>
      <c r="E11" s="189">
        <v>0</v>
      </c>
      <c r="F11" s="189">
        <v>5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15</v>
      </c>
      <c r="L11" s="65">
        <v>0</v>
      </c>
      <c r="M11" s="65">
        <v>5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16</v>
      </c>
      <c r="L12" s="65">
        <v>0</v>
      </c>
      <c r="M12" s="65">
        <v>0</v>
      </c>
      <c r="N12" s="74">
        <f t="shared" si="4"/>
        <v>16</v>
      </c>
      <c r="O12" s="65">
        <v>0</v>
      </c>
      <c r="P12" s="65">
        <v>0</v>
      </c>
      <c r="Q12" s="74">
        <f t="shared" si="0"/>
        <v>16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1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1</v>
      </c>
      <c r="M13" s="65">
        <v>1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352</v>
      </c>
      <c r="E17" s="194">
        <f>SUM(E9:E16)</f>
        <v>0</v>
      </c>
      <c r="F17" s="194">
        <f>SUM(F9:F16)</f>
        <v>15</v>
      </c>
      <c r="G17" s="74">
        <f t="shared" si="2"/>
        <v>337</v>
      </c>
      <c r="H17" s="75">
        <f>SUM(H9:H16)</f>
        <v>0</v>
      </c>
      <c r="I17" s="75">
        <f>SUM(I9:I16)</f>
        <v>0</v>
      </c>
      <c r="J17" s="74">
        <f t="shared" si="3"/>
        <v>337</v>
      </c>
      <c r="K17" s="75">
        <f>SUM(K9:K16)</f>
        <v>161</v>
      </c>
      <c r="L17" s="75">
        <f>SUM(L9:L16)</f>
        <v>6</v>
      </c>
      <c r="M17" s="75">
        <f>SUM(M9:M16)</f>
        <v>8</v>
      </c>
      <c r="N17" s="74">
        <f t="shared" si="4"/>
        <v>159</v>
      </c>
      <c r="O17" s="75">
        <f>SUM(O9:O16)</f>
        <v>0</v>
      </c>
      <c r="P17" s="75">
        <f>SUM(P9:P16)</f>
        <v>0</v>
      </c>
      <c r="Q17" s="74">
        <f t="shared" si="5"/>
        <v>159</v>
      </c>
      <c r="R17" s="74">
        <f t="shared" si="6"/>
        <v>178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596</v>
      </c>
      <c r="E40" s="438">
        <f>E17+E18+E19+E25+E38+E39</f>
        <v>0</v>
      </c>
      <c r="F40" s="438">
        <f aca="true" t="shared" si="13" ref="F40:R40">F17+F18+F19+F25+F38+F39</f>
        <v>15</v>
      </c>
      <c r="G40" s="438">
        <f t="shared" si="13"/>
        <v>581</v>
      </c>
      <c r="H40" s="438">
        <f t="shared" si="13"/>
        <v>0</v>
      </c>
      <c r="I40" s="438">
        <f t="shared" si="13"/>
        <v>0</v>
      </c>
      <c r="J40" s="438">
        <f t="shared" si="13"/>
        <v>581</v>
      </c>
      <c r="K40" s="438">
        <f t="shared" si="13"/>
        <v>161</v>
      </c>
      <c r="L40" s="438">
        <f t="shared" si="13"/>
        <v>6</v>
      </c>
      <c r="M40" s="438">
        <f t="shared" si="13"/>
        <v>8</v>
      </c>
      <c r="N40" s="438">
        <f t="shared" si="13"/>
        <v>159</v>
      </c>
      <c r="O40" s="438">
        <f t="shared" si="13"/>
        <v>0</v>
      </c>
      <c r="P40" s="438">
        <f t="shared" si="13"/>
        <v>0</v>
      </c>
      <c r="Q40" s="438">
        <f t="shared" si="13"/>
        <v>159</v>
      </c>
      <c r="R40" s="438">
        <f t="shared" si="13"/>
        <v>422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30.06.2013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227</v>
      </c>
      <c r="D24" s="119">
        <f>SUM(D25:D27)</f>
        <v>5</v>
      </c>
      <c r="E24" s="120">
        <f>SUM(E25:E27)</f>
        <v>222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180</v>
      </c>
      <c r="D25" s="108">
        <v>0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45</v>
      </c>
      <c r="D27" s="108">
        <v>3</v>
      </c>
      <c r="E27" s="120">
        <f t="shared" si="0"/>
        <v>42</v>
      </c>
      <c r="F27" s="106"/>
    </row>
    <row r="28" spans="1:6" ht="12">
      <c r="A28" s="396" t="s">
        <v>657</v>
      </c>
      <c r="B28" s="397" t="s">
        <v>658</v>
      </c>
      <c r="C28" s="108">
        <v>57</v>
      </c>
      <c r="D28" s="108">
        <v>57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153</v>
      </c>
      <c r="D32" s="108">
        <v>0</v>
      </c>
      <c r="E32" s="120">
        <f t="shared" si="0"/>
        <v>153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39</v>
      </c>
      <c r="D38" s="105">
        <f>SUM(D39:D42)</f>
        <v>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39</v>
      </c>
      <c r="D42" s="108">
        <v>39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478</v>
      </c>
      <c r="D43" s="104">
        <f>D24+D28+D29+D31+D30+D32+D33+D38</f>
        <v>103</v>
      </c>
      <c r="E43" s="118">
        <f>E24+E28+E29+E31+E30+E32+E33+E38</f>
        <v>375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478</v>
      </c>
      <c r="D44" s="103">
        <f>D43+D21+D19+D9</f>
        <v>103</v>
      </c>
      <c r="E44" s="118">
        <f>E43+E21+E19+E9</f>
        <v>375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1537</v>
      </c>
      <c r="D71" s="105">
        <f>SUM(D72:D74)</f>
        <v>1537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1537</v>
      </c>
      <c r="D73" s="108">
        <v>1537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22</v>
      </c>
      <c r="D85" s="104">
        <f>SUM(D86:D90)+D94</f>
        <v>16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6</v>
      </c>
      <c r="D88" s="108">
        <v>0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6</v>
      </c>
      <c r="D89" s="108">
        <v>6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5</v>
      </c>
      <c r="D91" s="108">
        <v>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2</v>
      </c>
      <c r="D92" s="108">
        <v>2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12</v>
      </c>
      <c r="D95" s="108">
        <v>12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1571</v>
      </c>
      <c r="D96" s="104">
        <f>D85+D80+D75+D71+D95</f>
        <v>1565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1571</v>
      </c>
      <c r="D97" s="104">
        <f>D96+D68+D66</f>
        <v>1565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871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30.06.2013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5" sqref="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30.06.2013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2013-08-12T10:12:14Z</cp:lastPrinted>
  <dcterms:created xsi:type="dcterms:W3CDTF">2000-06-29T12:02:40Z</dcterms:created>
  <dcterms:modified xsi:type="dcterms:W3CDTF">2013-08-20T11:46:48Z</dcterms:modified>
  <cp:category/>
  <cp:version/>
  <cp:contentType/>
  <cp:contentStatus/>
</cp:coreProperties>
</file>