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<sst xmlns="http://schemas.openxmlformats.org/spreadsheetml/2006/main" count="1069" uniqueCount="882">
  <si>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</si>
  <si>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</si>
  <si>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</si>
  <si>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</si>
  <si>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</si>
  <si>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</si>
  <si>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</si>
  <si>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</si>
  <si>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</si>
  <si>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</si>
  <si>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</si>
  <si>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</si>
  <si>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</si>
  <si>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</si>
  <si>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</si>
  <si>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</si>
  <si>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</si>
  <si>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</si>
  <si>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</si>
  <si>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</si>
  <si>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</si>
  <si>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</si>
  <si>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</si>
  <si>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</si>
  <si>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</si>
  <si>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</si>
  <si>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</si>
  <si>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</si>
  <si>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</si>
  <si>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</si>
  <si>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</si>
  <si>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</si>
  <si>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</si>
  <si>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</si>
  <si>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</si>
  <si>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</si>
  <si>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</si>
  <si>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</si>
  <si>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</si>
  <si>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</si>
  <si>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</si>
  <si>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</si>
  <si>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</si>
  <si>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</si>
  <si>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</si>
  <si>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</si>
  <si>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</si>
  <si>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</si>
  <si>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</si>
  <si>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</si>
  <si>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</si>
  <si>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</si>
  <si>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</si>
  <si>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</si>
  <si>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</si>
  <si>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</si>
  <si>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</si>
  <si>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</si>
  <si>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</si>
  <si>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</si>
  <si>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</si>
  <si>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</si>
  <si>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</si>
  <si>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</si>
  <si>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</si>
  <si>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</si>
  <si>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</si>
  <si>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</si>
  <si>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</si>
  <si>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</si>
  <si>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</si>
  <si>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</si>
  <si>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</si>
  <si>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</si>
  <si>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</si>
  <si>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</si>
  <si>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</si>
  <si>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</si>
  <si>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</si>
  <si>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</si>
  <si>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</si>
  <si>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</si>
  <si>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</si>
  <si>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</si>
  <si>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</si>
  <si>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</si>
  <si>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</si>
  <si>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</si>
  <si>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</si>
  <si>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</si>
  <si>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</si>
  <si>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</si>
  <si>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</si>
  <si>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</si>
  <si>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</si>
  <si>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</si>
  <si>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</si>
  <si>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</si>
  <si>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</si>
  <si>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</si>
  <si>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</si>
  <si>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</si>
  <si>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</si>
  <si>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</si>
  <si>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</si>
  <si>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</si>
  <si>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</si>
  <si>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</si>
  <si>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</si>
  <si>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</si>
  <si>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</si>
  <si>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</si>
  <si>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</si>
  <si>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</si>
  <si>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</si>
  <si>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</si>
  <si>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</si>
  <si>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</si>
  <si>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</si>
  <si>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</si>
  <si>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</si>
  <si>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</si>
  <si>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</si>
  <si>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</si>
  <si>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</si>
  <si>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</si>
  <si>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</si>
  <si>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</si>
  <si>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</si>
  <si>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</si>
  <si>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</si>
  <si>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</si>
  <si>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</si>
  <si>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</si>
  <si>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</si>
  <si>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</si>
  <si>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</si>
  <si>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</si>
  <si>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</si>
  <si>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</si>
  <si>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</si>
  <si>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</si>
  <si>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</si>
  <si>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</si>
  <si>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</si>
  <si>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</si>
  <si>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</si>
  <si>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</si>
  <si>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</si>
  <si>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</si>
  <si>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</si>
  <si>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</si>
  <si>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</si>
  <si>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</si>
  <si>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</si>
  <si>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</si>
  <si>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</si>
  <si>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</si>
  <si>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</si>
  <si>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</si>
  <si>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</si>
  <si>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</si>
  <si>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</si>
  <si>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</si>
  <si>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</si>
  <si>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</si>
  <si>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</si>
  <si>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</si>
  <si>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</si>
  <si>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</si>
  <si>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</si>
  <si>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</si>
  <si>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</si>
  <si>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</si>
  <si>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</si>
  <si>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</si>
  <si>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</si>
  <si>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</si>
  <si>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</si>
  <si>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</si>
  <si>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</si>
  <si>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</si>
  <si>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</si>
  <si>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</si>
  <si>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</si>
  <si>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</si>
  <si>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</si>
  <si>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</si>
  <si>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</si>
  <si>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</si>
  <si>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</si>
  <si>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</si>
  <si>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</si>
  <si>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</si>
  <si>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</si>
  <si>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</si>
  <si>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</si>
  <si>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</si>
  <si>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</si>
  <si>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</si>
  <si>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</si>
  <si>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</si>
  <si>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</si>
  <si>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</si>
  <si>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</si>
  <si>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</si>
  <si>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</si>
  <si>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</si>
  <si>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</si>
  <si>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</si>
  <si>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</si>
  <si>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</si>
  <si>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</si>
  <si>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</si>
  <si>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</si>
  <si>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</si>
  <si>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</si>
  <si>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</si>
  <si>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</si>
  <si>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</si>
  <si>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</si>
  <si>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</si>
  <si>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</si>
  <si>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</si>
  <si>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</si>
  <si>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</si>
  <si>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</si>
  <si>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</si>
  <si>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</si>
  <si>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</si>
  <si>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</si>
  <si>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</si>
  <si>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</si>
  <si>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</si>
  <si>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</si>
  <si>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</si>
  <si>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</si>
  <si>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</si>
  <si>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</si>
  <si>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</si>
  <si>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</si>
  <si>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</si>
  <si>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</si>
  <si>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</si>
  <si>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</si>
  <si>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</si>
  <si>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</si>
  <si>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</si>
  <si>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</si>
  <si>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</si>
  <si>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</si>
  <si>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</si>
  <si>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</si>
  <si>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</si>
  <si>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</si>
  <si>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</si>
  <si>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</si>
  <si>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</si>
  <si>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</si>
  <si>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</si>
  <si>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</si>
  <si>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</si>
  <si>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</si>
  <si>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</si>
  <si>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</si>
  <si>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</si>
  <si>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</si>
  <si>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</si>
  <si>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</si>
  <si>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</si>
  <si>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</si>
  <si>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</si>
  <si>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</si>
  <si>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</si>
  <si>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</si>
  <si>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</si>
  <si>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</si>
  <si>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</si>
  <si>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</si>
  <si>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</si>
  <si>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</si>
  <si>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</si>
  <si>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</si>
  <si>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</si>
  <si>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</si>
  <si>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</si>
  <si>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</si>
  <si>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</si>
  <si>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</si>
  <si>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</si>
  <si>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</si>
  <si>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</si>
  <si>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</si>
  <si>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</si>
  <si>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</si>
  <si>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</si>
  <si>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</si>
  <si>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</si>
  <si>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</si>
  <si>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</si>
  <si>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</si>
  <si>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</si>
  <si>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</si>
  <si>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</si>
  <si>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</si>
  <si>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</si>
  <si>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</si>
  <si>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</si>
  <si>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</si>
  <si>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</si>
  <si>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</si>
  <si>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</si>
  <si>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</si>
  <si>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</si>
  <si>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</si>
  <si>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</si>
  <si>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</si>
  <si>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</si>
  <si>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</si>
  <si>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</si>
  <si>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</si>
  <si>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</si>
  <si>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</si>
  <si>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</si>
  <si>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</si>
  <si>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</si>
  <si>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</si>
  <si>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</si>
  <si>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</si>
  <si>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</si>
  <si>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</si>
  <si>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</si>
  <si>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</si>
  <si>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</si>
  <si>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</si>
  <si>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</si>
  <si>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</si>
  <si>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</si>
  <si>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</si>
  <si>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</si>
  <si>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</si>
  <si>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</si>
  <si>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</si>
  <si>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</si>
  <si>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</si>
  <si>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</si>
  <si>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</si>
  <si>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</si>
  <si>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</si>
  <si>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</si>
  <si>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</si>
  <si>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</si>
  <si>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</si>
  <si>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</si>
  <si>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</si>
  <si>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</si>
  <si>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</si>
  <si>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</si>
  <si>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</si>
  <si>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</si>
  <si>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</si>
  <si>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</si>
  <si>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</si>
  <si>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</si>
  <si>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</si>
  <si>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</si>
  <si>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</si>
  <si>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</si>
  <si>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</si>
  <si>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</si>
  <si>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</si>
  <si>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</si>
  <si>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</si>
  <si>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</si>
  <si>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</si>
  <si>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</si>
  <si>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</si>
  <si>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</si>
  <si>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</si>
  <si>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</si>
  <si>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</si>
  <si>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</si>
  <si>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</si>
  <si>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</si>
  <si>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</si>
  <si>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</si>
  <si>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</si>
  <si>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</si>
  <si>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</si>
  <si>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</si>
  <si>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</si>
  <si>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</si>
  <si>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</si>
  <si>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</si>
  <si>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</si>
  <si>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</si>
  <si>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</si>
  <si>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</si>
  <si>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</si>
  <si>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</si>
  <si>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</si>
  <si>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</si>
  <si>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</si>
  <si>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</si>
  <si>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</si>
  <si>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</si>
  <si>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</si>
  <si>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</si>
  <si>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</si>
  <si>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</si>
  <si>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</si>
  <si>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</si>
  <si>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</si>
  <si>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</si>
  <si>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</si>
  <si>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</si>
  <si>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</si>
  <si>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</si>
  <si>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</si>
  <si>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</si>
  <si>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</si>
  <si>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</si>
  <si>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</si>
  <si>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</si>
  <si>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</si>
  <si>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</si>
  <si>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</si>
  <si>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</si>
  <si>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</si>
  <si>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</si>
  <si>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</si>
  <si>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</si>
  <si>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</si>
  <si>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</si>
  <si>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</si>
  <si>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</si>
  <si>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</si>
  <si>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</si>
  <si>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</si>
  <si>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</si>
  <si>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</si>
  <si>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</si>
  <si>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</si>
  <si>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</si>
  <si>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</si>
  <si>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</si>
  <si>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</si>
  <si>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</si>
  <si>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</si>
  <si>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</si>
  <si>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</si>
  <si>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</si>
  <si>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</si>
  <si>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</si>
  <si>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</si>
  <si>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</si>
  <si>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</si>
  <si>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</si>
  <si>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</si>
  <si>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</si>
  <si>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</si>
  <si>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</si>
  <si>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</si>
  <si>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</si>
  <si>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</si>
  <si>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</si>
  <si>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</si>
  <si>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</si>
  <si>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</si>
  <si>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</si>
  <si>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</si>
  <si>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</si>
  <si>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</si>
  <si>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</si>
  <si>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</si>
  <si>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</si>
  <si>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</si>
  <si>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</si>
  <si>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</si>
  <si>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</si>
  <si>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</si>
  <si>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</si>
  <si>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</si>
  <si>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</si>
  <si>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</si>
  <si>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</si>
  <si>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</si>
  <si>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</si>
  <si>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</si>
  <si>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</si>
  <si>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</si>
  <si>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</si>
  <si>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</si>
  <si>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</si>
  <si>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</si>
  <si>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</si>
  <si>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</si>
  <si>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</si>
  <si>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</si>
  <si>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</si>
  <si>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</si>
  <si>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</si>
  <si>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</si>
  <si>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</si>
  <si>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</si>
  <si>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</si>
  <si>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</si>
  <si>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</si>
  <si>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</si>
  <si>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</si>
  <si>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</si>
  <si>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</si>
  <si>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</si>
  <si>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</si>
  <si>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</si>
  <si>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</si>
  <si>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</si>
  <si>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</si>
  <si>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</si>
  <si>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</si>
  <si>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</si>
  <si>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</si>
  <si>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</si>
  <si>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</si>
  <si>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</si>
  <si>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</si>
  <si>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</si>
  <si>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</si>
  <si>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</si>
  <si>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</si>
  <si>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</si>
  <si>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</si>
  <si>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</si>
  <si>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</si>
  <si>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</si>
  <si>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</si>
  <si>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</si>
  <si>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</si>
  <si>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</si>
  <si>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</si>
  <si>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</si>
  <si>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</si>
  <si>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</si>
  <si>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</si>
  <si>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</si>
  <si>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</si>
  <si>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</si>
  <si>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</si>
  <si>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</si>
  <si>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</si>
  <si>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</si>
  <si>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</si>
  <si>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</si>
  <si>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</si>
  <si>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</si>
  <si>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</si>
  <si>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</si>
  <si>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</si>
  <si>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</si>
  <si>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</si>
  <si>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</si>
  <si>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</si>
  <si>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</si>
  <si>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</si>
  <si>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</si>
  <si>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</si>
  <si>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</si>
  <si>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</si>
  <si>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</si>
  <si>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</si>
  <si>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</si>
  <si>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</si>
  <si>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</si>
  <si>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</si>
  <si>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</si>
  <si>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</si>
  <si>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</si>
  <si>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</si>
  <si>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</si>
  <si>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</si>
  <si>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</si>
  <si>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</si>
  <si>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</si>
  <si>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</si>
  <si>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</si>
  <si>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</si>
  <si>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</si>
  <si>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</si>
  <si>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</si>
  <si>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</si>
  <si>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</si>
  <si>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</si>
  <si>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</si>
  <si>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</si>
  <si>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</si>
  <si>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</si>
  <si>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</si>
  <si>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</si>
  <si>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</si>
  <si>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</si>
  <si>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</si>
  <si>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</si>
  <si>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</si>
  <si>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</si>
  <si>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</si>
  <si>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</si>
  <si>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</si>
  <si>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</si>
  <si>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</si>
  <si>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</si>
  <si>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</si>
  <si>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</si>
  <si>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</si>
  <si>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</si>
  <si>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</si>
  <si>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</si>
  <si>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</si>
  <si>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</si>
  <si>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</si>
  <si>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</si>
  <si>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</si>
  <si>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</si>
  <si>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</si>
  <si>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</si>
  <si>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</si>
  <si>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</si>
  <si>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</si>
  <si>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</si>
  <si>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</si>
  <si>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</si>
  <si>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</si>
  <si>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</si>
  <si>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</si>
  <si>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</si>
  <si>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</si>
  <si>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</si>
  <si>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</si>
  <si>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</si>
  <si>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</si>
  <si>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</si>
  <si>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</si>
  <si>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</si>
  <si>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</si>
  <si>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</si>
  <si>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</si>
  <si>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</si>
  <si>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</si>
  <si>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</si>
  <si>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</si>
  <si>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</si>
  <si>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</si>
  <si>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</si>
  <si>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</si>
  <si>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</si>
  <si>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</si>
  <si>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</si>
  <si>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</si>
  <si>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</si>
  <si>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</si>
  <si>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</si>
  <si>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</si>
  <si>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</si>
  <si>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</si>
  <si>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</si>
  <si>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</si>
  <si>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</si>
  <si>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</si>
  <si>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</si>
  <si>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</si>
  <si>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</si>
  <si>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</si>
  <si>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</si>
  <si>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</si>
  <si>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</si>
  <si>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</si>
  <si>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</si>
  <si>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</si>
  <si>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</si>
  <si>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</si>
  <si>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</si>
  <si>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</si>
  <si>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</si>
  <si>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</si>
  <si>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</si>
  <si>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</si>
  <si>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</si>
  <si>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</si>
  <si>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</si>
  <si>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</si>
  <si>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</si>
  <si>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</si>
  <si>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</si>
  <si>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</si>
  <si>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</si>
  <si>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</si>
  <si>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</si>
  <si>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</si>
  <si>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</si>
  <si>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</si>
  <si>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</si>
  <si>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</si>
  <si>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</si>
  <si>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</si>
  <si>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</si>
  <si>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</si>
  <si>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</si>
  <si>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</si>
  <si>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</si>
  <si>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</si>
  <si>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</si>
  <si>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</si>
  <si>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</si>
  <si>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</si>
  <si>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</si>
  <si>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</si>
  <si>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</si>
  <si>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</si>
  <si>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</si>
  <si>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</si>
  <si>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</si>
  <si>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</si>
  <si>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</si>
  <si>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</si>
  <si>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</si>
  <si>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</si>
  <si>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</si>
  <si>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</si>
  <si>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</si>
  <si>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</si>
  <si>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</si>
  <si>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</si>
  <si>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</si>
  <si>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</si>
  <si>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</si>
  <si>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</si>
  <si>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</si>
  <si>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</si>
  <si>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</si>
  <si>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</si>
  <si>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</si>
  <si>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</si>
  <si>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</si>
  <si>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</si>
  <si>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</si>
  <si>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</si>
  <si>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</si>
  <si>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</si>
  <si>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</si>
  <si>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</si>
  <si>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</si>
  <si>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</si>
  <si>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</si>
  <si>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</si>
  <si>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</si>
  <si>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</si>
  <si>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</si>
  <si>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</si>
  <si>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</si>
  <si>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</si>
  <si>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</si>
  <si>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</si>
  <si>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</si>
  <si>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</si>
  <si>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</si>
  <si>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</si>
  <si>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</si>
  <si>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</si>
  <si>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</si>
  <si>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</si>
  <si>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</si>
  <si>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</si>
  <si>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</si>
  <si>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</si>
  <si>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</si>
  <si>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</si>
  <si>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</si>
  <si>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</si>
  <si>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</si>
  <si>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</si>
  <si>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</si>
  <si>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</si>
  <si>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</si>
  <si>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</si>
  <si>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</si>
  <si>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</si>
  <si>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</si>
  <si>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</si>
  <si>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</si>
  <si>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</si>
  <si>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</si>
  <si>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</si>
  <si>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</si>
  <si>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</si>
  <si>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</si>
  <si>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</si>
  <si>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</si>
  <si>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</si>
  <si>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</si>
  <si>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</si>
  <si>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</si>
  <si>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</si>
  <si>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</si>
  <si>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</si>
  <si>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</si>
  <si>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</si>
  <si>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</si>
  <si>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</si>
  <si>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</si>
  <si>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</si>
  <si>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</si>
  <si>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</si>
  <si>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</si>
  <si>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</si>
  <si>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</si>
  <si>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</si>
  <si>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</si>
  <si>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</si>
  <si>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</si>
  <si>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</si>
  <si>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</si>
  <si>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</si>
  <si>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</si>
  <si>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</si>
  <si>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</si>
  <si>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</si>
  <si>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</si>
  <si>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</si>
  <si>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</si>
  <si>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</si>
  <si>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</si>
  <si>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</si>
  <si>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</si>
  <si>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</si>
  <si>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</si>
  <si>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</si>
  <si>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</si>
  <si>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</si>
  <si>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</si>
  <si>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</si>
  <si>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</si>
  <si>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</si>
  <si>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</si>
  <si>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</si>
  <si>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</si>
  <si>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</si>
  <si>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</si>
  <si>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</si>
  <si>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</si>
  <si>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</si>
  <si>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</si>
  <si>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</si>
  <si>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</si>
  <si>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</si>
  <si>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</si>
  <si>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</si>
  <si>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</si>
  <si>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</si>
  <si>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</si>
  <si>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</si>
  <si>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</si>
  <si>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НЕКОНСОЛИДИРАН</t>
  </si>
  <si>
    <t>31.03.2009 г</t>
  </si>
  <si>
    <t>РГ-05-0086</t>
  </si>
  <si>
    <t>Дата на съставяне: 23.04.2009</t>
  </si>
  <si>
    <t>П.Кръстев</t>
  </si>
  <si>
    <t>23.04.2009 г</t>
  </si>
  <si>
    <t xml:space="preserve">Дата на съставяне: 23.04.2009 г.                                       </t>
  </si>
  <si>
    <t>Съставител: С.Африканова</t>
  </si>
  <si>
    <t>Ръководител: П.Кръстев</t>
  </si>
  <si>
    <t xml:space="preserve">Дата  на съставяне: 23.04.2009 г.                                                                                                                               </t>
  </si>
  <si>
    <t xml:space="preserve"> Ръководител: П.Кръстев</t>
  </si>
  <si>
    <t xml:space="preserve">                                    Съставител: С.Африканова                         </t>
  </si>
  <si>
    <t xml:space="preserve">Дата на съставяне: 23.04.2009 г.             </t>
  </si>
  <si>
    <t>Дата на съставяне: 23.04.2009 г</t>
  </si>
  <si>
    <t>Дата на съставяне: 23.04.2009 г.</t>
  </si>
  <si>
    <t>1. "Бдин"АД - гр.Видин</t>
  </si>
  <si>
    <t>1. "Агротехчаст"АД -гр.Оряхово</t>
  </si>
  <si>
    <t>2. "Ведерник"АД -гр.Белоградчик</t>
  </si>
  <si>
    <t>3. "Телб Инвест"АД - гр.Враца</t>
  </si>
  <si>
    <t>4. 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</si>
  <si>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</si>
  <si>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23.04.2009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</si>
</sst>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3</v>
      </c>
      <c r="D18" s="151">
        <v>3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3</v>
      </c>
      <c r="D19" s="155">
        <f>SUM(D11:D18)</f>
        <v>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1527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1503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1553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12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12</v>
      </c>
      <c r="H28" s="152">
        <v>12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-11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73</v>
      </c>
      <c r="H31" s="152">
        <v>7044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85</v>
      </c>
      <c r="H33" s="154">
        <f>H27+H31+H32</f>
        <v>7045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1853</v>
      </c>
      <c r="H36" s="154">
        <f>H25+H17+H33</f>
        <v>7546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287</v>
      </c>
      <c r="D55" s="155">
        <f>D19+D20+D21+D27+D32+D45+D51+D53+D54</f>
        <v>287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5766</v>
      </c>
      <c r="H61" s="154">
        <f>SUM(H62:H68)</f>
        <v>780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5590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176</v>
      </c>
      <c r="H66" s="152">
        <v>0</v>
      </c>
    </row>
    <row r="67" spans="1:8" ht="15">
      <c r="A67" s="235" t="s">
        <v>208</v>
      </c>
      <c r="B67" s="241" t="s">
        <v>209</v>
      </c>
      <c r="C67" s="151">
        <v>2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5</v>
      </c>
      <c r="D68" s="151">
        <v>4</v>
      </c>
      <c r="E68" s="237" t="s">
        <v>214</v>
      </c>
      <c r="F68" s="242" t="s">
        <v>215</v>
      </c>
      <c r="G68" s="152">
        <v>0</v>
      </c>
      <c r="H68" s="152">
        <v>780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5766</v>
      </c>
      <c r="H71" s="161">
        <f>H59+H60+H61+H69+H70</f>
        <v>780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26</v>
      </c>
      <c r="D74" s="151">
        <v>50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33</v>
      </c>
      <c r="D75" s="155">
        <f>SUM(D67:D74)</f>
        <v>56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5766</v>
      </c>
      <c r="H79" s="162">
        <f>H71+H74+H75+H76</f>
        <v>780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1080</v>
      </c>
      <c r="D88" s="151">
        <v>54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6218</v>
      </c>
      <c r="D90" s="151">
        <v>7929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7299</v>
      </c>
      <c r="D91" s="155">
        <f>SUM(D87:D90)</f>
        <v>7983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7332</v>
      </c>
      <c r="D93" s="155">
        <f>D64+D75+D84+D91+D92</f>
        <v>8039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7619</v>
      </c>
      <c r="D94" s="164">
        <f>D93+D55</f>
        <v>8326</v>
      </c>
      <c r="E94" s="449" t="s">
        <v>271</v>
      </c>
      <c r="F94" s="289" t="s">
        <v>272</v>
      </c>
      <c r="G94" s="165">
        <f>G36+G39+G55+G79</f>
        <v>7619</v>
      </c>
      <c r="H94" s="165">
        <f>H36+H39+H55+H79</f>
        <v>8326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2" sqref="A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31.03.2009 г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0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8</v>
      </c>
      <c r="D10" s="46">
        <v>5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9" t="s">
        <v>295</v>
      </c>
      <c r="G11" s="550">
        <v>3</v>
      </c>
      <c r="H11" s="550">
        <v>2</v>
      </c>
    </row>
    <row r="12" spans="1:8" ht="12">
      <c r="A12" s="298" t="s">
        <v>296</v>
      </c>
      <c r="B12" s="299" t="s">
        <v>297</v>
      </c>
      <c r="C12" s="46">
        <v>18</v>
      </c>
      <c r="D12" s="46">
        <v>6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3</v>
      </c>
      <c r="D13" s="46">
        <v>2</v>
      </c>
      <c r="E13" s="301" t="s">
        <v>52</v>
      </c>
      <c r="F13" s="551" t="s">
        <v>301</v>
      </c>
      <c r="G13" s="548">
        <f>SUM(G9:G12)</f>
        <v>3</v>
      </c>
      <c r="H13" s="548">
        <f>SUM(H9:H12)</f>
        <v>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0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31</v>
      </c>
      <c r="D19" s="49">
        <f>SUM(D9:D15)+D16</f>
        <v>13</v>
      </c>
      <c r="E19" s="304" t="s">
        <v>318</v>
      </c>
      <c r="F19" s="552" t="s">
        <v>319</v>
      </c>
      <c r="G19" s="550">
        <v>101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101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31</v>
      </c>
      <c r="D28" s="50">
        <f>D26+D19</f>
        <v>13</v>
      </c>
      <c r="E28" s="127" t="s">
        <v>340</v>
      </c>
      <c r="F28" s="554" t="s">
        <v>341</v>
      </c>
      <c r="G28" s="548">
        <f>G13+G15+G24</f>
        <v>104</v>
      </c>
      <c r="H28" s="548">
        <f>H13+H15+H24</f>
        <v>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73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31</v>
      </c>
      <c r="D33" s="49">
        <f>D28+D31+D32</f>
        <v>13</v>
      </c>
      <c r="E33" s="127" t="s">
        <v>356</v>
      </c>
      <c r="F33" s="554" t="s">
        <v>357</v>
      </c>
      <c r="G33" s="53">
        <f>G32+G31+G28</f>
        <v>104</v>
      </c>
      <c r="H33" s="53">
        <f>H32+H31+H28</f>
        <v>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73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11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73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73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104</v>
      </c>
      <c r="D42" s="53">
        <f>D33+D35+D39</f>
        <v>13</v>
      </c>
      <c r="E42" s="128" t="s">
        <v>383</v>
      </c>
      <c r="F42" s="129" t="s">
        <v>384</v>
      </c>
      <c r="G42" s="53">
        <f>G39+G33</f>
        <v>104</v>
      </c>
      <c r="H42" s="53">
        <f>H39+H33</f>
        <v>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77" right="0.18" top="0.33" bottom="0.32" header="0.19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0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31.03.2009 г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2</v>
      </c>
      <c r="D10" s="54">
        <v>16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-7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-22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-780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-808</v>
      </c>
      <c r="D20" s="55">
        <f>SUM(D10:D19)</f>
        <v>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124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124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-684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7983</v>
      </c>
      <c r="D44" s="132">
        <v>168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7299</v>
      </c>
      <c r="D45" s="55">
        <f>D44+D43</f>
        <v>170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7299</v>
      </c>
      <c r="D46" s="56">
        <v>170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4">
      <selection activeCell="A38" sqref="A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31.03.2009 г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7056</v>
      </c>
      <c r="J11" s="58">
        <f>'справка №1-БАЛАНС'!H29+'справка №1-БАЛАНС'!H32</f>
        <v>-11</v>
      </c>
      <c r="K11" s="60">
        <v>0</v>
      </c>
      <c r="L11" s="344">
        <f>SUM(C11:K11)</f>
        <v>7546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7056</v>
      </c>
      <c r="J15" s="61">
        <f t="shared" si="2"/>
        <v>-11</v>
      </c>
      <c r="K15" s="61">
        <f t="shared" si="2"/>
        <v>0</v>
      </c>
      <c r="L15" s="344">
        <f t="shared" si="1"/>
        <v>7546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73</v>
      </c>
      <c r="J16" s="345">
        <f>+'справка №1-БАЛАНС'!G32</f>
        <v>0</v>
      </c>
      <c r="K16" s="60">
        <v>0</v>
      </c>
      <c r="L16" s="344">
        <f t="shared" si="1"/>
        <v>73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1267</v>
      </c>
      <c r="I17" s="62">
        <f t="shared" si="3"/>
        <v>-7044</v>
      </c>
      <c r="J17" s="62">
        <f>J18+J19</f>
        <v>11</v>
      </c>
      <c r="K17" s="62">
        <f t="shared" si="3"/>
        <v>0</v>
      </c>
      <c r="L17" s="344">
        <f t="shared" si="1"/>
        <v>-5766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/>
      <c r="I18" s="60">
        <v>-5590</v>
      </c>
      <c r="J18" s="60">
        <v>0</v>
      </c>
      <c r="K18" s="60">
        <v>0</v>
      </c>
      <c r="L18" s="344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1267</v>
      </c>
      <c r="I19" s="60">
        <v>-1454</v>
      </c>
      <c r="J19" s="60">
        <v>11</v>
      </c>
      <c r="K19" s="60">
        <v>0</v>
      </c>
      <c r="L19" s="344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1503</v>
      </c>
      <c r="I29" s="59">
        <f t="shared" si="6"/>
        <v>85</v>
      </c>
      <c r="J29" s="59">
        <f t="shared" si="6"/>
        <v>0</v>
      </c>
      <c r="K29" s="59">
        <f t="shared" si="6"/>
        <v>0</v>
      </c>
      <c r="L29" s="344">
        <f t="shared" si="1"/>
        <v>1853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1503</v>
      </c>
      <c r="I32" s="59">
        <f t="shared" si="7"/>
        <v>85</v>
      </c>
      <c r="J32" s="59">
        <f t="shared" si="7"/>
        <v>0</v>
      </c>
      <c r="K32" s="59">
        <f t="shared" si="7"/>
        <v>0</v>
      </c>
      <c r="L32" s="344">
        <f t="shared" si="1"/>
        <v>1853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31.03.2009 г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31.03.2009 г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26</v>
      </c>
      <c r="D38" s="105">
        <f>SUM(D39:D42)</f>
        <v>26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26</v>
      </c>
      <c r="D42" s="108">
        <v>26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33</v>
      </c>
      <c r="D43" s="104">
        <f>D24+D28+D29+D31+D30+D32+D33+D38</f>
        <v>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33</v>
      </c>
      <c r="D44" s="103">
        <f>D43+D21+D19+D9</f>
        <v>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5590</v>
      </c>
      <c r="D71" s="105">
        <f>SUM(D72:D74)</f>
        <v>5590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5590</v>
      </c>
      <c r="D73" s="108">
        <v>5590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176</v>
      </c>
      <c r="D85" s="104">
        <f>SUM(D86:D90)+D94</f>
        <v>176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176</v>
      </c>
      <c r="D89" s="108">
        <v>176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5766</v>
      </c>
      <c r="D96" s="104">
        <f>D85+D80+D75+D71+D95</f>
        <v>5766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5766</v>
      </c>
      <c r="D97" s="104">
        <f>D96+D68+D66</f>
        <v>5766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31.03.2009 г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4" right="0.5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9.753906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31.03.2009 г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875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876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877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878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879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880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2009-04-24T07:59:33Z</cp:lastPrinted>
  <dcterms:created xsi:type="dcterms:W3CDTF">2000-06-29T12:02:40Z</dcterms:created>
  <dcterms:modified xsi:type="dcterms:W3CDTF">2009-04-24T07:59:39Z</dcterms:modified>
  <cp:category/>
  <cp:version/>
  <cp:contentType/>
  <cp:contentStatus/>
</cp:coreProperties>
</file>