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529" activeTab="0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<sst xmlns="http://schemas.openxmlformats.org/spreadsheetml/2006/main" count="321" uniqueCount="220">
  <si>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</si>
  <si>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</si>
  <si>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</si>
  <si>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</si>
  <si>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</si>
  <si>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</si>
  <si>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</si>
  <si>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</si>
  <si>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</si>
  <si>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</si>
  <si>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</si>
  <si>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</si>
  <si>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</si>
  <si>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</si>
  <si>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</si>
  <si>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</si>
  <si>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</si>
  <si>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</si>
  <si>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</si>
  <si>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</si>
  <si>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</si>
  <si>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</si>
  <si>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</si>
  <si>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</si>
  <si>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</si>
  <si>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</si>
  <si>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</si>
  <si>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</si>
  <si>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</si>
  <si>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</si>
  <si>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</si>
  <si>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</si>
  <si>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</si>
  <si>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</si>
  <si>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</si>
  <si>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</si>
  <si>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</si>
  <si>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</si>
  <si>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</si>
  <si>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</si>
  <si>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</si>
  <si>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</si>
  <si>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</si>
  <si>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</si>
  <si>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</si>
  <si>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</si>
  <si>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</si>
  <si>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</si>
  <si>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</si>
  <si>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</si>
  <si>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</si>
  <si>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</si>
  <si>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</si>
  <si>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</si>
  <si>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</si>
  <si>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</si>
  <si>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</si>
  <si>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</si>
  <si>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</si>
  <si>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</si>
  <si>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</si>
  <si>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</si>
  <si>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</si>
  <si>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</si>
  <si>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</si>
  <si>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</si>
  <si>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</si>
  <si>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</si>
  <si>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</si>
  <si>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</si>
  <si>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</si>
  <si>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</si>
  <si>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</si>
  <si>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</si>
  <si>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</si>
  <si>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</si>
  <si>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</si>
  <si>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</si>
  <si>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</si>
  <si>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</si>
  <si>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</si>
  <si>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</si>
  <si>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</si>
  <si>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</si>
  <si>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</si>
  <si>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</si>
  <si>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</si>
  <si>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</si>
  <si>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</si>
  <si>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</si>
  <si>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</si>
  <si>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</si>
  <si>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</si>
  <si>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</si>
  <si>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</si>
  <si>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</si>
  <si>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</si>
  <si>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</si>
  <si>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</si>
  <si>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</si>
  <si>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</si>
  <si>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</si>
  <si>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</si>
  <si>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</si>
  <si>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</si>
  <si>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</si>
  <si>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</si>
  <si>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</si>
  <si>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</si>
  <si>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</si>
  <si>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</si>
  <si>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</si>
  <si>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</si>
  <si>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</si>
  <si>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</si>
  <si>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</si>
  <si>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</si>
  <si>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</si>
  <si>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</si>
  <si>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</si>
  <si>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</si>
  <si>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</si>
  <si>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</si>
  <si>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</si>
  <si>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</si>
  <si>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</si>
  <si>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</si>
  <si>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</si>
  <si>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</si>
  <si>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</si>
  <si>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</si>
  <si>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</si>
  <si>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</si>
  <si>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</si>
  <si>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</si>
  <si>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</si>
  <si>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</si>
  <si>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</si>
  <si>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</si>
  <si>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</si>
  <si>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</si>
  <si>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</si>
  <si>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</si>
  <si>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</si>
  <si>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</si>
  <si>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</si>
  <si>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</si>
  <si>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</si>
  <si>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</si>
  <si>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</si>
  <si>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</si>
  <si>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</si>
  <si>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</si>
  <si>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</si>
  <si>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</si>
  <si>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</si>
  <si>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</si>
  <si>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</si>
  <si>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</si>
  <si>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</si>
  <si>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</si>
  <si>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</si>
  <si>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</si>
  <si>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</si>
  <si>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</si>
  <si>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</si>
  <si>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</si>
  <si>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</si>
  <si>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</si>
  <si>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</si>
  <si>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</si>
  <si>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</si>
  <si>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</si>
  <si>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</si>
  <si>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</si>
  <si>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</si>
  <si>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</si>
  <si>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</si>
  <si>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</si>
  <si>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</si>
  <si>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</si>
  <si>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</si>
  <si>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</si>
  <si>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</si>
  <si>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</si>
  <si>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</si>
  <si>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</si>
  <si>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</si>
  <si>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</si>
  <si>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</si>
  <si>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</si>
  <si>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</si>
  <si>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</si>
  <si>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</si>
  <si>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</si>
  <si>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</si>
  <si>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</si>
  <si>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</si>
  <si>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</si>
  <si>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</si>
  <si>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</si>
  <si>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</si>
  <si>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</si>
  <si>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</si>
  <si>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</si>
  <si>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</si>
  <si>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</si>
  <si>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</si>
  <si>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</si>
  <si>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</si>
  <si>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</si>
  <si>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</si>
  <si>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</si>
  <si>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</si>
  <si>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</si>
  <si>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Холдингово дружество"ДУНАВ"АД - гр.Враца</t>
  </si>
  <si>
    <t>28.03.2011 год.</t>
  </si>
  <si>
    <t>Възнагражденията се получават месечно и не се отбелязва колко заседания в месеца е имало.</t>
  </si>
  <si>
    <t>Дружеството не е задължено да представя информация на английски език.</t>
  </si>
  <si>
    <t>Възнагражденията на членовете на СД се публикуват в Годишния фин.отчет.и се определят от Общо събрание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</si>
</sst>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28" fillId="3" borderId="2" applyNumberFormat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6" applyNumberFormat="0" applyAlignment="0" applyProtection="0"/>
    <xf numFmtId="0" fontId="35" fillId="2" borderId="2" applyNumberFormat="0" applyAlignment="0" applyProtection="0"/>
    <xf numFmtId="0" fontId="36" fillId="16" borderId="7" applyNumberFormat="0" applyAlignment="0" applyProtection="0"/>
    <xf numFmtId="0" fontId="3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4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4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E21" sqref="E21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131" t="s">
        <v>187</v>
      </c>
      <c r="B2" s="131"/>
      <c r="C2" s="131"/>
      <c r="D2" s="42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.75">
      <c r="A3" s="192" t="s">
        <v>103</v>
      </c>
      <c r="B3" s="193"/>
      <c r="C3" s="193"/>
      <c r="D3" s="13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2.75">
      <c r="A4" s="193"/>
      <c r="B4" s="193"/>
      <c r="C4" s="193"/>
      <c r="D4" s="193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2.75">
      <c r="A5" s="194" t="s">
        <v>188</v>
      </c>
      <c r="B5" s="42"/>
      <c r="C5" s="42"/>
      <c r="D5" s="42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12.75">
      <c r="A6" s="45"/>
      <c r="B6" s="191" t="s">
        <v>189</v>
      </c>
      <c r="C6" s="195"/>
      <c r="D6" s="195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12.75">
      <c r="A7" s="45"/>
      <c r="B7" s="196" t="s">
        <v>104</v>
      </c>
      <c r="C7" s="195"/>
      <c r="D7" s="195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12.75">
      <c r="A8" s="45"/>
      <c r="B8" s="191" t="s">
        <v>190</v>
      </c>
      <c r="C8" s="195"/>
      <c r="D8" s="195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1:14" ht="12.75">
      <c r="A9" s="45"/>
      <c r="B9" s="191" t="s">
        <v>191</v>
      </c>
      <c r="C9" s="195"/>
      <c r="D9" s="195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4" ht="12.75">
      <c r="A10" s="45"/>
      <c r="B10" s="191" t="s">
        <v>192</v>
      </c>
      <c r="C10" s="195"/>
      <c r="D10" s="195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12.75">
      <c r="A11" s="45"/>
      <c r="B11" s="191" t="s">
        <v>193</v>
      </c>
      <c r="C11" s="195"/>
      <c r="D11" s="195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2.75">
      <c r="A12" s="45"/>
      <c r="B12" s="193" t="s">
        <v>73</v>
      </c>
      <c r="C12" s="195"/>
      <c r="D12" s="195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4" ht="12.75">
      <c r="A13" s="191"/>
      <c r="B13" s="196" t="s">
        <v>81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ht="12.75">
      <c r="A14" s="191"/>
      <c r="B14" s="228" t="s">
        <v>214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ht="12.7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1"/>
      <c r="B17" s="196" t="s">
        <v>75</v>
      </c>
      <c r="C17" s="191"/>
      <c r="D17" s="197" t="s">
        <v>215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2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ht="12.75">
      <c r="A19" s="191"/>
      <c r="B19" s="196" t="s">
        <v>74</v>
      </c>
      <c r="C19" s="191"/>
      <c r="D19" s="198" t="s">
        <v>216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12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ht="12.75">
      <c r="A21" s="191"/>
      <c r="B21" s="196" t="s">
        <v>76</v>
      </c>
      <c r="C21" s="191"/>
      <c r="D21" s="191"/>
      <c r="E21" s="199" t="s">
        <v>77</v>
      </c>
      <c r="F21" s="191"/>
      <c r="G21" s="191"/>
      <c r="H21" s="191"/>
      <c r="I21" s="199" t="s">
        <v>78</v>
      </c>
      <c r="J21" s="191"/>
      <c r="K21" s="191"/>
      <c r="L21" s="191"/>
      <c r="M21" s="191"/>
      <c r="N21" s="191"/>
    </row>
    <row r="22" spans="1:14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ht="12.7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14" ht="12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2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12.7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ht="12.7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4" ht="12.7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ht="12.7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  <row r="32" spans="1:14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3" spans="1:14" ht="12.7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</row>
    <row r="34" spans="1:14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4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pans="1:14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8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4" t="s">
        <v>195</v>
      </c>
      <c r="F5" s="235"/>
      <c r="G5" s="236"/>
      <c r="H5" s="238" t="s">
        <v>199</v>
      </c>
      <c r="I5" s="229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39"/>
      <c r="I6" s="230"/>
      <c r="J6" s="50"/>
      <c r="K6" s="50" t="s">
        <v>201</v>
      </c>
    </row>
    <row r="7" spans="1:11" s="55" customFormat="1" ht="25.5" customHeight="1">
      <c r="A7" s="232" t="s">
        <v>194</v>
      </c>
      <c r="B7" s="232"/>
      <c r="C7" s="232"/>
      <c r="D7" s="233"/>
      <c r="E7" s="178" t="s">
        <v>196</v>
      </c>
      <c r="F7" s="178" t="s">
        <v>197</v>
      </c>
      <c r="G7" s="178" t="s">
        <v>198</v>
      </c>
      <c r="H7" s="240"/>
      <c r="I7" s="231"/>
      <c r="J7" s="50"/>
      <c r="K7" s="56" t="s">
        <v>202</v>
      </c>
    </row>
    <row r="8" spans="1:11" s="55" customFormat="1" ht="12.75">
      <c r="A8" s="51"/>
      <c r="B8" s="237"/>
      <c r="C8" s="237"/>
      <c r="D8" s="237"/>
      <c r="E8" s="57"/>
      <c r="F8" s="57"/>
      <c r="G8" s="57"/>
      <c r="H8" s="74"/>
      <c r="I8" s="160"/>
      <c r="J8" s="58"/>
      <c r="K8" s="59"/>
    </row>
    <row r="9" spans="1:11" s="78" customFormat="1" ht="39" customHeight="1">
      <c r="A9" s="60" t="s">
        <v>82</v>
      </c>
      <c r="B9" s="241" t="s">
        <v>162</v>
      </c>
      <c r="C9" s="241"/>
      <c r="D9" s="241"/>
      <c r="E9" s="243"/>
      <c r="F9" s="244"/>
      <c r="G9" s="244"/>
      <c r="H9" s="244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7"/>
      <c r="B16" s="95"/>
      <c r="C16" s="140"/>
      <c r="D16" s="135"/>
      <c r="E16" s="148"/>
      <c r="F16" s="148"/>
      <c r="G16" s="148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41" t="s">
        <v>207</v>
      </c>
      <c r="C18" s="241"/>
      <c r="D18" s="241"/>
      <c r="E18" s="243"/>
      <c r="F18" s="244"/>
      <c r="G18" s="244"/>
      <c r="H18" s="244"/>
      <c r="I18" s="63">
        <v>0.1</v>
      </c>
      <c r="J18" s="64"/>
      <c r="K18" s="79"/>
    </row>
    <row r="19" spans="1:11" s="46" customFormat="1" ht="38.25">
      <c r="A19" s="66" t="str">
        <f aca="true" t="shared" si="2" ref="A19:A28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7"/>
      <c r="B29" s="95"/>
      <c r="C29" s="140"/>
      <c r="D29" s="135"/>
      <c r="E29" s="148"/>
      <c r="F29" s="148"/>
      <c r="G29" s="148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42" t="s">
        <v>206</v>
      </c>
      <c r="C31" s="242"/>
      <c r="D31" s="242"/>
      <c r="E31" s="243"/>
      <c r="F31" s="244"/>
      <c r="G31" s="244"/>
      <c r="H31" s="244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2:11" s="43" customFormat="1" ht="25.5" customHeight="1"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41" t="s">
        <v>209</v>
      </c>
      <c r="C38" s="241"/>
      <c r="D38" s="241"/>
      <c r="E38" s="243"/>
      <c r="F38" s="244"/>
      <c r="G38" s="244"/>
      <c r="H38" s="244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1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1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45" t="s">
        <v>87</v>
      </c>
      <c r="C45" s="245"/>
      <c r="D45" s="245"/>
      <c r="E45" s="243"/>
      <c r="F45" s="244"/>
      <c r="G45" s="244"/>
      <c r="H45" s="244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2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5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7"/>
      <c r="B55" s="220"/>
      <c r="C55" s="95"/>
      <c r="D55" s="96"/>
      <c r="E55" s="148"/>
      <c r="F55" s="148"/>
      <c r="G55" s="148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1" t="s">
        <v>208</v>
      </c>
      <c r="C59" s="241"/>
      <c r="D59" s="241"/>
      <c r="E59" s="243"/>
      <c r="F59" s="244"/>
      <c r="G59" s="244"/>
      <c r="H59" s="244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1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2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7"/>
      <c r="B68" s="220"/>
      <c r="C68" s="140"/>
      <c r="D68" s="135"/>
      <c r="E68" s="148"/>
      <c r="F68" s="148"/>
      <c r="G68" s="148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42" t="s">
        <v>203</v>
      </c>
      <c r="C69" s="242"/>
      <c r="D69" s="242"/>
      <c r="E69" s="243"/>
      <c r="F69" s="244"/>
      <c r="G69" s="244"/>
      <c r="H69" s="244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4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5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19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7"/>
      <c r="B73" s="95"/>
      <c r="C73" s="140"/>
      <c r="D73" s="218"/>
      <c r="E73" s="148"/>
      <c r="F73" s="148"/>
      <c r="G73" s="148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/>
      <c r="B74" s="248"/>
      <c r="C74" s="248"/>
      <c r="D74" s="248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47"/>
      <c r="C76" s="247"/>
      <c r="D76" s="247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I68*I59+I55*I45+I44*I38+I73*I69+I37*I31+I29*I18+I16*I9</f>
        <v>0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6"/>
      <c r="C83" s="246"/>
      <c r="D83" s="246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6"/>
      <c r="C90" s="246"/>
      <c r="D90" s="246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9:D9"/>
    <mergeCell ref="B31:D31"/>
    <mergeCell ref="E45:H45"/>
    <mergeCell ref="B59:D59"/>
    <mergeCell ref="B18:D18"/>
    <mergeCell ref="E18:H18"/>
    <mergeCell ref="E9:H9"/>
    <mergeCell ref="E31:H31"/>
    <mergeCell ref="B45:D45"/>
    <mergeCell ref="I5:I7"/>
    <mergeCell ref="A7:D7"/>
    <mergeCell ref="E5:G5"/>
    <mergeCell ref="B8:D8"/>
    <mergeCell ref="H5:H7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 r:id="rId1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zoomScalePageLayoutView="0" workbookViewId="0" topLeftCell="B23">
      <selection activeCell="G74" sqref="G74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4" t="s">
        <v>195</v>
      </c>
      <c r="F5" s="235"/>
      <c r="G5" s="236"/>
      <c r="H5" s="238" t="s">
        <v>199</v>
      </c>
      <c r="I5" s="229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39"/>
      <c r="I6" s="230"/>
      <c r="J6" s="50"/>
      <c r="K6" s="50" t="s">
        <v>201</v>
      </c>
    </row>
    <row r="7" spans="1:11" s="55" customFormat="1" ht="25.5" customHeight="1">
      <c r="A7" s="232" t="s">
        <v>194</v>
      </c>
      <c r="B7" s="232"/>
      <c r="C7" s="232"/>
      <c r="D7" s="233"/>
      <c r="E7" s="178" t="s">
        <v>196</v>
      </c>
      <c r="F7" s="178" t="s">
        <v>197</v>
      </c>
      <c r="G7" s="178" t="s">
        <v>198</v>
      </c>
      <c r="H7" s="240"/>
      <c r="I7" s="231"/>
      <c r="J7" s="50"/>
      <c r="K7" s="56" t="s">
        <v>202</v>
      </c>
    </row>
    <row r="8" spans="1:11" s="55" customFormat="1" ht="12.75">
      <c r="A8" s="51"/>
      <c r="B8" s="237"/>
      <c r="C8" s="237"/>
      <c r="D8" s="237"/>
      <c r="E8" s="57"/>
      <c r="F8" s="57"/>
      <c r="G8" s="57"/>
      <c r="H8" s="74"/>
      <c r="I8" s="160"/>
      <c r="J8" s="58"/>
      <c r="K8" s="59"/>
    </row>
    <row r="9" spans="1:11" s="78" customFormat="1" ht="42.75" customHeight="1">
      <c r="A9" s="60" t="s">
        <v>25</v>
      </c>
      <c r="B9" s="241" t="s">
        <v>211</v>
      </c>
      <c r="C9" s="241"/>
      <c r="D9" s="241"/>
      <c r="E9" s="243"/>
      <c r="F9" s="244"/>
      <c r="G9" s="244"/>
      <c r="H9" s="244"/>
      <c r="I9" s="63">
        <v>0.1</v>
      </c>
      <c r="J9" s="64"/>
      <c r="K9" s="79"/>
    </row>
    <row r="10" spans="1:11" s="46" customFormat="1" ht="12.75">
      <c r="A10" s="66">
        <f aca="true" t="shared" si="0" ref="A10:A16">IF(NOT(COUNTBLANK(E10:G10)=2),"!","")</f>
      </c>
      <c r="B10" s="67" t="s">
        <v>47</v>
      </c>
      <c r="C10" s="68"/>
      <c r="D10" s="69" t="s">
        <v>107</v>
      </c>
      <c r="E10" s="37"/>
      <c r="F10" s="37"/>
      <c r="G10" s="38">
        <v>0</v>
      </c>
      <c r="H10" s="120">
        <v>0.15</v>
      </c>
      <c r="I10" s="121">
        <f aca="true" t="shared" si="1" ref="I10:I16">IF(ISBLANK($E10),IF(ISBLANK($F10),0,$F$6),$E$6)*$H10</f>
        <v>0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>
        <v>1</v>
      </c>
      <c r="F12" s="37"/>
      <c r="G12" s="38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/>
    </row>
    <row r="15" spans="1:11" s="46" customFormat="1" ht="51">
      <c r="A15" s="154">
        <f t="shared" si="0"/>
      </c>
      <c r="B15" s="151" t="s">
        <v>52</v>
      </c>
      <c r="C15" s="153"/>
      <c r="D15" s="152" t="s">
        <v>112</v>
      </c>
      <c r="E15" s="155">
        <v>1</v>
      </c>
      <c r="F15" s="155"/>
      <c r="G15" s="156"/>
      <c r="H15" s="120">
        <v>0.15</v>
      </c>
      <c r="I15" s="157">
        <f t="shared" si="1"/>
        <v>0.15</v>
      </c>
      <c r="J15" s="70"/>
      <c r="K15" s="158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6"/>
      <c r="B17" s="81"/>
      <c r="C17" s="217"/>
      <c r="D17" s="82"/>
      <c r="E17" s="148"/>
      <c r="F17" s="148"/>
      <c r="G17" s="148"/>
      <c r="H17" s="120">
        <f>SUM(H10:H16)</f>
        <v>1</v>
      </c>
      <c r="I17" s="120">
        <f>SUM(I10:I16)</f>
        <v>0.7000000000000001</v>
      </c>
      <c r="J17" s="70"/>
      <c r="K17" s="41"/>
    </row>
    <row r="18" spans="1:11" s="96" customFormat="1" ht="12.75">
      <c r="A18" s="147"/>
      <c r="B18" s="95"/>
      <c r="C18" s="140"/>
      <c r="D18" s="135"/>
      <c r="E18" s="148"/>
      <c r="F18" s="148"/>
      <c r="G18" s="148"/>
      <c r="H18" s="72"/>
      <c r="I18" s="72"/>
      <c r="J18" s="71"/>
      <c r="K18" s="150"/>
    </row>
    <row r="19" spans="1:11" s="96" customFormat="1" ht="12.75">
      <c r="A19" s="147"/>
      <c r="B19" s="95"/>
      <c r="C19" s="140"/>
      <c r="D19" s="135"/>
      <c r="E19" s="148"/>
      <c r="F19" s="148"/>
      <c r="G19" s="148"/>
      <c r="H19" s="72"/>
      <c r="I19" s="72"/>
      <c r="J19" s="71"/>
      <c r="K19" s="150"/>
    </row>
    <row r="20" spans="1:11" s="78" customFormat="1" ht="39.75" customHeight="1">
      <c r="A20" s="60" t="s">
        <v>26</v>
      </c>
      <c r="B20" s="241" t="str">
        <f>"Изпълнително ръководство"&amp;TEXT(I20,"(0%)")</f>
        <v>Изпълнително ръководство(10%)</v>
      </c>
      <c r="C20" s="241"/>
      <c r="D20" s="241"/>
      <c r="E20" s="243"/>
      <c r="F20" s="244"/>
      <c r="G20" s="244"/>
      <c r="H20" s="244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>
        <v>1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>
        <v>1</v>
      </c>
      <c r="F22" s="37"/>
      <c r="G22" s="38"/>
      <c r="H22" s="120">
        <v>0.2</v>
      </c>
      <c r="I22" s="121">
        <f t="shared" si="3"/>
        <v>0.2</v>
      </c>
      <c r="J22" s="70"/>
      <c r="K22" s="39"/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/>
      <c r="F23" s="37">
        <v>0.5</v>
      </c>
      <c r="G23" s="38"/>
      <c r="H23" s="120">
        <v>0.15</v>
      </c>
      <c r="I23" s="121">
        <f t="shared" si="3"/>
        <v>0.075</v>
      </c>
      <c r="J23" s="70"/>
      <c r="K23" s="39" t="s">
        <v>217</v>
      </c>
    </row>
    <row r="24" spans="1:11" s="46" customFormat="1" ht="25.5">
      <c r="A24" s="66">
        <f t="shared" si="2"/>
      </c>
      <c r="B24" s="67" t="s">
        <v>57</v>
      </c>
      <c r="C24" s="68"/>
      <c r="D24" s="226" t="s">
        <v>213</v>
      </c>
      <c r="E24" s="37">
        <v>1</v>
      </c>
      <c r="F24" s="37"/>
      <c r="G24" s="38"/>
      <c r="H24" s="120">
        <v>0.15</v>
      </c>
      <c r="I24" s="121">
        <f t="shared" si="3"/>
        <v>0.15</v>
      </c>
      <c r="J24" s="70"/>
      <c r="K24" s="39"/>
    </row>
    <row r="25" spans="1:11" s="46" customFormat="1" ht="25.5">
      <c r="A25" s="66">
        <f t="shared" si="2"/>
      </c>
      <c r="B25" s="67" t="s">
        <v>58</v>
      </c>
      <c r="C25" s="68"/>
      <c r="D25" s="69" t="s">
        <v>125</v>
      </c>
      <c r="E25" s="37">
        <v>1</v>
      </c>
      <c r="F25" s="37"/>
      <c r="G25" s="38"/>
      <c r="H25" s="120">
        <v>0.15</v>
      </c>
      <c r="I25" s="121">
        <f t="shared" si="3"/>
        <v>0.15</v>
      </c>
      <c r="J25" s="70"/>
      <c r="K25" s="39"/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6"/>
      <c r="B27" s="81"/>
      <c r="C27" s="217"/>
      <c r="D27" s="82"/>
      <c r="E27" s="148"/>
      <c r="F27" s="148"/>
      <c r="G27" s="148"/>
      <c r="H27" s="120">
        <f>SUM(H21:H26)</f>
        <v>1</v>
      </c>
      <c r="I27" s="120">
        <f>SUM(I21:I26)</f>
        <v>0.925</v>
      </c>
      <c r="J27" s="70"/>
      <c r="K27" s="41"/>
    </row>
    <row r="28" spans="1:11" s="96" customFormat="1" ht="12.75">
      <c r="A28" s="147"/>
      <c r="B28" s="95"/>
      <c r="C28" s="140"/>
      <c r="D28" s="135"/>
      <c r="E28" s="148"/>
      <c r="F28" s="148"/>
      <c r="G28" s="148"/>
      <c r="H28" s="72"/>
      <c r="I28" s="72"/>
      <c r="J28" s="71"/>
      <c r="K28" s="150"/>
    </row>
    <row r="29" spans="1:11" s="96" customFormat="1" ht="12.75">
      <c r="A29" s="147"/>
      <c r="B29" s="95"/>
      <c r="C29" s="140"/>
      <c r="D29" s="135"/>
      <c r="E29" s="148"/>
      <c r="F29" s="148"/>
      <c r="G29" s="148"/>
      <c r="H29" s="72"/>
      <c r="I29" s="72"/>
      <c r="J29" s="71"/>
      <c r="K29" s="150"/>
    </row>
    <row r="30" spans="1:11" s="62" customFormat="1" ht="40.5" customHeight="1">
      <c r="A30" s="62" t="s">
        <v>177</v>
      </c>
      <c r="B30" s="242" t="s">
        <v>210</v>
      </c>
      <c r="C30" s="242"/>
      <c r="D30" s="242"/>
      <c r="E30" s="243"/>
      <c r="F30" s="244"/>
      <c r="G30" s="244"/>
      <c r="H30" s="244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7" customFormat="1" ht="25.5">
      <c r="A34" s="66">
        <f t="shared" si="4"/>
      </c>
      <c r="B34" s="67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/>
      <c r="F36" s="123"/>
      <c r="G36" s="123">
        <v>0</v>
      </c>
      <c r="H36" s="120">
        <v>0.2</v>
      </c>
      <c r="I36" s="121">
        <f t="shared" si="5"/>
        <v>0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0.7999999999999999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41" t="s">
        <v>209</v>
      </c>
      <c r="C39" s="241"/>
      <c r="D39" s="241"/>
      <c r="E39" s="243"/>
      <c r="F39" s="244"/>
      <c r="G39" s="244"/>
      <c r="H39" s="244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1"/>
      <c r="D41" s="69" t="s">
        <v>98</v>
      </c>
      <c r="E41" s="37"/>
      <c r="F41" s="37"/>
      <c r="G41" s="37">
        <v>0</v>
      </c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1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/>
      <c r="F43" s="37"/>
      <c r="G43" s="37">
        <v>0</v>
      </c>
      <c r="H43" s="120">
        <v>0.2</v>
      </c>
      <c r="I43" s="121">
        <f>IF(ISBLANK($E43),IF(ISBLANK($F43),0,$F$6),$E$6)*$H43</f>
        <v>0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/>
      <c r="F44" s="37"/>
      <c r="G44" s="37">
        <v>0</v>
      </c>
      <c r="H44" s="120">
        <v>0.2</v>
      </c>
      <c r="I44" s="121">
        <f>IF(ISBLANK($E44),IF(ISBLANK($F44),0,$F$6),$E$6)*$H44</f>
        <v>0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0.4</v>
      </c>
      <c r="J45" s="99"/>
      <c r="K45" s="107"/>
    </row>
    <row r="46" spans="1:11" s="77" customFormat="1" ht="12.75">
      <c r="A46" s="101"/>
      <c r="B46" s="247"/>
      <c r="C46" s="247"/>
      <c r="D46" s="247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45" t="s">
        <v>205</v>
      </c>
      <c r="C47" s="245"/>
      <c r="D47" s="245"/>
      <c r="E47" s="243"/>
      <c r="F47" s="244"/>
      <c r="G47" s="244"/>
      <c r="H47" s="244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2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>
        <v>1</v>
      </c>
      <c r="F49" s="37"/>
      <c r="G49" s="38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/>
      <c r="F54" s="37"/>
      <c r="G54" s="37">
        <v>0</v>
      </c>
      <c r="H54" s="120">
        <v>0.1</v>
      </c>
      <c r="I54" s="121">
        <f t="shared" si="7"/>
        <v>0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5" t="s">
        <v>142</v>
      </c>
      <c r="E56" s="37">
        <v>1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7"/>
      <c r="B57" s="220"/>
      <c r="C57" s="95"/>
      <c r="D57" s="96"/>
      <c r="E57" s="148"/>
      <c r="F57" s="148"/>
      <c r="G57" s="148"/>
      <c r="H57" s="120">
        <f>SUM(H48:H56)</f>
        <v>0.9999999999999999</v>
      </c>
      <c r="I57" s="120">
        <f>SUM(I48:I56)</f>
        <v>0.8999999999999999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1" t="s">
        <v>208</v>
      </c>
      <c r="C59" s="241"/>
      <c r="D59" s="241"/>
      <c r="E59" s="243"/>
      <c r="F59" s="244"/>
      <c r="G59" s="244"/>
      <c r="H59" s="244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1" t="s">
        <v>172</v>
      </c>
      <c r="C61" s="68"/>
      <c r="D61" s="69" t="s">
        <v>95</v>
      </c>
      <c r="E61" s="37"/>
      <c r="F61" s="37">
        <v>0.5</v>
      </c>
      <c r="G61" s="38"/>
      <c r="H61" s="120">
        <v>0.15</v>
      </c>
      <c r="I61" s="121">
        <f t="shared" si="9"/>
        <v>0.075</v>
      </c>
      <c r="J61" s="70"/>
      <c r="K61" s="39" t="s">
        <v>218</v>
      </c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2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/>
      <c r="F66" s="37"/>
      <c r="G66" s="38">
        <v>0</v>
      </c>
      <c r="H66" s="120">
        <v>0.1</v>
      </c>
      <c r="I66" s="121">
        <f t="shared" si="9"/>
        <v>0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/>
      <c r="F67" s="37">
        <v>0.5</v>
      </c>
      <c r="G67" s="38"/>
      <c r="H67" s="120">
        <v>0.15</v>
      </c>
      <c r="I67" s="121">
        <f t="shared" si="9"/>
        <v>0.075</v>
      </c>
      <c r="J67" s="222"/>
      <c r="K67" s="39" t="s">
        <v>219</v>
      </c>
    </row>
    <row r="68" spans="1:11" s="46" customFormat="1" ht="12.75">
      <c r="A68" s="147"/>
      <c r="B68" s="220"/>
      <c r="C68" s="140"/>
      <c r="D68" s="135"/>
      <c r="E68" s="148"/>
      <c r="F68" s="148"/>
      <c r="G68" s="148"/>
      <c r="H68" s="120">
        <f>SUM(H60:H67)</f>
        <v>1</v>
      </c>
      <c r="I68" s="221">
        <f>SUM(I60:I67)</f>
        <v>0.75</v>
      </c>
      <c r="J68" s="70"/>
      <c r="K68" s="158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42" t="s">
        <v>203</v>
      </c>
      <c r="C70" s="242"/>
      <c r="D70" s="242"/>
      <c r="E70" s="243"/>
      <c r="F70" s="244"/>
      <c r="G70" s="244"/>
      <c r="H70" s="244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4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3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24" t="s">
        <v>165</v>
      </c>
      <c r="E73" s="37"/>
      <c r="F73" s="37"/>
      <c r="G73" s="37">
        <v>0</v>
      </c>
      <c r="H73" s="120">
        <v>0.3333</v>
      </c>
      <c r="I73" s="121">
        <f>IF(ISBLANK($E73),IF(ISBLANK($F73),0,$F$6),$E$6)*$H73</f>
        <v>0</v>
      </c>
      <c r="J73" s="70"/>
      <c r="K73" s="39"/>
    </row>
    <row r="74" spans="1:11" s="46" customFormat="1" ht="12.75">
      <c r="A74" s="147"/>
      <c r="B74" s="95"/>
      <c r="C74" s="140"/>
      <c r="D74" s="218"/>
      <c r="E74" s="148"/>
      <c r="F74" s="148"/>
      <c r="G74" s="148"/>
      <c r="H74" s="120">
        <f>SUM(H71:H73)</f>
        <v>0.9999</v>
      </c>
      <c r="I74" s="120">
        <f>SUM(I71:I73)</f>
        <v>0.6666</v>
      </c>
      <c r="J74" s="70"/>
      <c r="K74" s="39"/>
    </row>
    <row r="75" spans="1:10" s="77" customFormat="1" ht="12.75">
      <c r="A75" s="51"/>
      <c r="B75" s="248"/>
      <c r="C75" s="248"/>
      <c r="D75" s="248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I74*I70+I47*I57+I30*I37+I20*I27+I9*I17+I59*I68+I39*I45</f>
        <v>0.71916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6"/>
      <c r="C83" s="246"/>
      <c r="D83" s="246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6"/>
      <c r="C90" s="246"/>
      <c r="D90" s="246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E5:G5"/>
    <mergeCell ref="H5:H7"/>
    <mergeCell ref="I5:I7"/>
    <mergeCell ref="A7:D7"/>
    <mergeCell ref="B8:D8"/>
    <mergeCell ref="B70:D70"/>
    <mergeCell ref="E70:H70"/>
    <mergeCell ref="B90:D90"/>
    <mergeCell ref="B9:D9"/>
    <mergeCell ref="E9:H9"/>
    <mergeCell ref="B59:D59"/>
    <mergeCell ref="E59:H59"/>
    <mergeCell ref="B39:D39"/>
    <mergeCell ref="E39:H39"/>
    <mergeCell ref="E47:H47"/>
    <mergeCell ref="B46:D46"/>
    <mergeCell ref="B83:D83"/>
    <mergeCell ref="E20:H20"/>
    <mergeCell ref="B75:D75"/>
    <mergeCell ref="B47:D47"/>
    <mergeCell ref="B30:D30"/>
    <mergeCell ref="E30:H30"/>
    <mergeCell ref="B20:D20"/>
  </mergeCells>
  <printOptions/>
  <pageMargins left="0.2" right="0.19" top="0.75" bottom="0.4" header="0.3" footer="0.3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27">
      <selection activeCell="F68" sqref="F68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4"/>
      <c r="R1" s="174"/>
      <c r="S1" s="174"/>
      <c r="T1" s="174"/>
    </row>
    <row r="2" spans="2:20" s="4" customFormat="1" ht="33.75">
      <c r="B2" s="5"/>
      <c r="C2" s="278" t="s">
        <v>212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Q2" s="174"/>
      <c r="R2" s="174"/>
      <c r="S2" s="174"/>
      <c r="T2" s="174"/>
    </row>
    <row r="3" spans="2:20" s="3" customFormat="1" ht="23.25" customHeight="1">
      <c r="B3" s="7"/>
      <c r="C3" s="279" t="s">
        <v>186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"/>
      <c r="Q3" s="175"/>
      <c r="R3" s="175"/>
      <c r="S3" s="175"/>
      <c r="T3" s="175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7"/>
      <c r="R4" s="177"/>
      <c r="S4" s="177"/>
      <c r="T4" s="177"/>
    </row>
    <row r="5" spans="7:20" s="7" customFormat="1" ht="24" customHeight="1" thickBot="1">
      <c r="G5" s="251" t="s">
        <v>148</v>
      </c>
      <c r="H5" s="252"/>
      <c r="I5" s="252"/>
      <c r="J5" s="253"/>
      <c r="P5" s="8"/>
      <c r="Q5" s="19"/>
      <c r="R5" s="19"/>
      <c r="S5" s="19"/>
      <c r="T5" s="19"/>
    </row>
    <row r="6" spans="2:20" s="6" customFormat="1" ht="33" customHeight="1">
      <c r="B6" s="33"/>
      <c r="C6" s="252" t="s">
        <v>147</v>
      </c>
      <c r="D6" s="252"/>
      <c r="E6" s="253"/>
      <c r="G6" s="254"/>
      <c r="H6" s="255"/>
      <c r="I6" s="255"/>
      <c r="J6" s="256"/>
      <c r="L6" s="251" t="s">
        <v>149</v>
      </c>
      <c r="M6" s="252"/>
      <c r="N6" s="252"/>
      <c r="O6" s="253"/>
      <c r="Q6" s="176"/>
      <c r="R6" s="176"/>
      <c r="S6" s="176"/>
      <c r="T6" s="176"/>
    </row>
    <row r="7" spans="2:20" s="6" customFormat="1" ht="34.5" customHeight="1">
      <c r="B7" s="22"/>
      <c r="C7" s="255"/>
      <c r="D7" s="255"/>
      <c r="E7" s="256"/>
      <c r="G7" s="10"/>
      <c r="H7" s="9"/>
      <c r="I7" s="11" t="s">
        <v>155</v>
      </c>
      <c r="J7" s="12"/>
      <c r="L7" s="254"/>
      <c r="M7" s="255"/>
      <c r="N7" s="255"/>
      <c r="O7" s="256"/>
      <c r="Q7" s="176"/>
      <c r="R7" s="176"/>
      <c r="S7" s="176"/>
      <c r="T7" s="176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69"/>
      <c r="R8" s="169"/>
      <c r="S8" s="170"/>
      <c r="T8" s="170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200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69"/>
      <c r="R9" s="19"/>
      <c r="S9" s="171"/>
      <c r="T9" s="171"/>
    </row>
    <row r="10" spans="2:18" s="6" customFormat="1" ht="15" customHeight="1" thickBot="1">
      <c r="B10" s="18"/>
      <c r="C10" s="19" t="s">
        <v>160</v>
      </c>
      <c r="D10" s="202">
        <f>'two-tier system'!I55</f>
        <v>0</v>
      </c>
      <c r="E10" s="14"/>
      <c r="G10" s="15"/>
      <c r="H10" s="185"/>
      <c r="I10" s="187"/>
      <c r="J10" s="17"/>
      <c r="L10" s="10"/>
      <c r="M10" s="19" t="s">
        <v>160</v>
      </c>
      <c r="N10" s="21">
        <f>'two-tier system'!I37</f>
        <v>0</v>
      </c>
      <c r="O10" s="14"/>
      <c r="Q10" s="169"/>
      <c r="R10" s="19"/>
    </row>
    <row r="11" spans="2:20" s="6" customFormat="1" ht="15.75" thickBot="1">
      <c r="B11" s="15"/>
      <c r="C11" s="185"/>
      <c r="D11" s="187"/>
      <c r="E11" s="17"/>
      <c r="L11" s="15"/>
      <c r="M11" s="16"/>
      <c r="N11" s="16"/>
      <c r="O11" s="17"/>
      <c r="Q11" s="169"/>
      <c r="R11" s="169"/>
      <c r="S11" s="169"/>
      <c r="T11" s="169"/>
    </row>
    <row r="12" spans="7:20" s="6" customFormat="1" ht="13.5" thickBot="1">
      <c r="G12" s="9"/>
      <c r="H12" s="9"/>
      <c r="I12" s="9"/>
      <c r="J12" s="9"/>
      <c r="Q12" s="169"/>
      <c r="R12" s="169"/>
      <c r="S12" s="169"/>
      <c r="T12" s="169"/>
    </row>
    <row r="13" spans="7:20" s="6" customFormat="1" ht="13.5" thickBot="1">
      <c r="G13" s="209"/>
      <c r="H13" s="210"/>
      <c r="I13" s="210"/>
      <c r="J13" s="211"/>
      <c r="Q13" s="169"/>
      <c r="R13" s="169"/>
      <c r="S13" s="169"/>
      <c r="T13" s="169"/>
    </row>
    <row r="14" spans="2:20" s="20" customFormat="1" ht="18">
      <c r="B14" s="35"/>
      <c r="C14" s="270" t="s">
        <v>153</v>
      </c>
      <c r="D14" s="270"/>
      <c r="E14" s="271"/>
      <c r="G14" s="280" t="s">
        <v>154</v>
      </c>
      <c r="H14" s="276"/>
      <c r="I14" s="276"/>
      <c r="J14" s="281"/>
      <c r="L14" s="251" t="s">
        <v>150</v>
      </c>
      <c r="M14" s="252"/>
      <c r="N14" s="252"/>
      <c r="O14" s="253"/>
      <c r="Q14" s="176"/>
      <c r="R14" s="176"/>
      <c r="S14" s="176"/>
      <c r="T14" s="176"/>
    </row>
    <row r="15" spans="2:20" s="6" customFormat="1" ht="42.75" customHeight="1">
      <c r="B15" s="34"/>
      <c r="C15" s="273"/>
      <c r="D15" s="273"/>
      <c r="E15" s="274"/>
      <c r="G15" s="280"/>
      <c r="H15" s="276"/>
      <c r="I15" s="276"/>
      <c r="J15" s="281"/>
      <c r="L15" s="254"/>
      <c r="M15" s="255"/>
      <c r="N15" s="255"/>
      <c r="O15" s="256"/>
      <c r="Q15" s="176"/>
      <c r="R15" s="176"/>
      <c r="S15" s="176"/>
      <c r="T15" s="176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2"/>
      <c r="L16" s="10"/>
      <c r="M16" s="9"/>
      <c r="N16" s="11" t="s">
        <v>155</v>
      </c>
      <c r="O16" s="12"/>
      <c r="Q16" s="169"/>
      <c r="R16" s="169"/>
      <c r="S16" s="170"/>
      <c r="T16" s="170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1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69"/>
      <c r="T17" s="171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3"/>
      <c r="L18" s="10"/>
      <c r="M18" s="19" t="s">
        <v>160</v>
      </c>
      <c r="N18" s="21">
        <f>'two-tier system'!I16</f>
        <v>0</v>
      </c>
      <c r="O18" s="14"/>
      <c r="Q18" s="169"/>
      <c r="R18" s="19"/>
    </row>
    <row r="19" spans="2:20" s="6" customFormat="1" ht="15.75" thickBot="1">
      <c r="B19" s="15"/>
      <c r="C19" s="185"/>
      <c r="D19" s="187"/>
      <c r="E19" s="17"/>
      <c r="G19" s="10"/>
      <c r="H19" s="9"/>
      <c r="I19" s="9"/>
      <c r="J19" s="213"/>
      <c r="L19" s="15"/>
      <c r="M19" s="185"/>
      <c r="N19" s="184"/>
      <c r="O19" s="17"/>
      <c r="Q19" s="169"/>
      <c r="R19" s="169"/>
      <c r="S19" s="169"/>
      <c r="T19" s="169"/>
    </row>
    <row r="20" spans="7:20" s="6" customFormat="1" ht="13.5" thickBot="1">
      <c r="G20" s="15"/>
      <c r="H20" s="16"/>
      <c r="I20" s="16"/>
      <c r="J20" s="17"/>
      <c r="Q20" s="169"/>
      <c r="R20" s="169"/>
      <c r="S20" s="169"/>
      <c r="T20" s="169"/>
    </row>
    <row r="21" spans="17:20" s="6" customFormat="1" ht="15" customHeight="1" thickBot="1">
      <c r="Q21" s="169"/>
      <c r="R21" s="169"/>
      <c r="S21" s="169"/>
      <c r="T21" s="169"/>
    </row>
    <row r="22" spans="2:20" s="6" customFormat="1" ht="15.75" customHeight="1">
      <c r="B22" s="35"/>
      <c r="C22" s="252" t="s">
        <v>152</v>
      </c>
      <c r="D22" s="252"/>
      <c r="E22" s="253"/>
      <c r="G22" s="9"/>
      <c r="J22" s="9"/>
      <c r="L22" s="251" t="s">
        <v>151</v>
      </c>
      <c r="M22" s="252"/>
      <c r="N22" s="252"/>
      <c r="O22" s="253"/>
      <c r="Q22" s="176"/>
      <c r="R22" s="176"/>
      <c r="S22" s="176"/>
      <c r="T22" s="176"/>
    </row>
    <row r="23" spans="2:20" s="6" customFormat="1" ht="36" customHeight="1">
      <c r="B23" s="36"/>
      <c r="C23" s="255"/>
      <c r="D23" s="255"/>
      <c r="E23" s="256"/>
      <c r="G23" s="9"/>
      <c r="J23" s="9"/>
      <c r="L23" s="254"/>
      <c r="M23" s="255"/>
      <c r="N23" s="255"/>
      <c r="O23" s="256"/>
      <c r="Q23" s="176"/>
      <c r="R23" s="176"/>
      <c r="S23" s="176"/>
      <c r="T23" s="176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69"/>
      <c r="R24" s="169"/>
      <c r="S24" s="170"/>
      <c r="T24" s="170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69"/>
      <c r="R25" s="19"/>
      <c r="S25" s="171"/>
      <c r="T25" s="171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69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5"/>
      <c r="N27" s="184"/>
      <c r="O27" s="17"/>
      <c r="Q27" s="169"/>
      <c r="R27" s="169"/>
      <c r="S27" s="169"/>
      <c r="T27" s="169"/>
    </row>
    <row r="28" spans="7:20" ht="12.75">
      <c r="G28" s="1"/>
      <c r="H28" s="1"/>
      <c r="I28" s="1"/>
      <c r="J28" s="1"/>
      <c r="L28" s="1"/>
      <c r="O28" s="1"/>
      <c r="Q28" s="172"/>
      <c r="R28" s="172"/>
      <c r="S28" s="172"/>
      <c r="T28" s="172"/>
    </row>
    <row r="29" spans="3:20" ht="36.75" customHeight="1">
      <c r="C29" s="249" t="s">
        <v>185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172"/>
      <c r="R29" s="172"/>
      <c r="S29" s="172"/>
      <c r="T29" s="172"/>
    </row>
    <row r="30" spans="3:16" ht="26.25">
      <c r="C30" s="250" t="s">
        <v>161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ht="22.5" customHeight="1" thickBot="1"/>
    <row r="32" spans="3:11" ht="27" customHeight="1" thickBot="1">
      <c r="C32" s="7"/>
      <c r="D32" s="7"/>
      <c r="E32" s="7"/>
      <c r="F32" s="7"/>
      <c r="G32" s="251" t="s">
        <v>148</v>
      </c>
      <c r="H32" s="252"/>
      <c r="I32" s="252"/>
      <c r="J32" s="253"/>
      <c r="K32" s="7"/>
    </row>
    <row r="33" spans="3:16" ht="35.25" customHeight="1">
      <c r="C33" s="251" t="s">
        <v>147</v>
      </c>
      <c r="D33" s="252"/>
      <c r="E33" s="253"/>
      <c r="F33" s="6"/>
      <c r="G33" s="254"/>
      <c r="H33" s="255"/>
      <c r="I33" s="255"/>
      <c r="J33" s="256"/>
      <c r="K33" s="6"/>
      <c r="M33" s="257" t="s">
        <v>157</v>
      </c>
      <c r="N33" s="258"/>
      <c r="O33" s="258"/>
      <c r="P33" s="259"/>
    </row>
    <row r="34" spans="3:16" ht="41.25" customHeight="1">
      <c r="C34" s="254"/>
      <c r="D34" s="255"/>
      <c r="E34" s="256"/>
      <c r="F34" s="6"/>
      <c r="G34" s="10"/>
      <c r="H34" s="9"/>
      <c r="I34" s="11" t="s">
        <v>155</v>
      </c>
      <c r="J34" s="12"/>
      <c r="K34" s="6"/>
      <c r="M34" s="260"/>
      <c r="N34" s="261"/>
      <c r="O34" s="261"/>
      <c r="P34" s="262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0" t="s">
        <v>155</v>
      </c>
      <c r="O35" s="172"/>
      <c r="P35" s="203"/>
    </row>
    <row r="36" spans="3:16" ht="15">
      <c r="C36" s="173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0.6666</v>
      </c>
      <c r="J36" s="14"/>
      <c r="K36" s="6"/>
      <c r="M36" s="186" t="s">
        <v>159</v>
      </c>
      <c r="N36" s="171">
        <f>'one-tier system'!I30</f>
        <v>0.1</v>
      </c>
      <c r="O36" s="172"/>
      <c r="P36" s="204"/>
    </row>
    <row r="37" spans="3:16" ht="15.75" thickBot="1">
      <c r="C37" s="186" t="s">
        <v>160</v>
      </c>
      <c r="D37" s="21">
        <f>'one-tier system'!I57</f>
        <v>0.8999999999999999</v>
      </c>
      <c r="E37" s="14"/>
      <c r="F37" s="6"/>
      <c r="G37" s="15"/>
      <c r="H37" s="185"/>
      <c r="I37" s="187"/>
      <c r="J37" s="17"/>
      <c r="K37" s="6"/>
      <c r="M37" s="186" t="s">
        <v>160</v>
      </c>
      <c r="N37" s="202">
        <f>'one-tier system'!I37</f>
        <v>0.7999999999999999</v>
      </c>
      <c r="O37" s="172"/>
      <c r="P37" s="205"/>
    </row>
    <row r="38" spans="3:16" ht="15.75" thickBot="1">
      <c r="C38" s="189"/>
      <c r="D38" s="187"/>
      <c r="E38" s="17"/>
      <c r="F38" s="6"/>
      <c r="G38" s="6"/>
      <c r="H38" s="6"/>
      <c r="I38" s="6"/>
      <c r="J38" s="6"/>
      <c r="K38" s="6"/>
      <c r="M38" s="206"/>
      <c r="N38" s="207"/>
      <c r="O38" s="207"/>
      <c r="P38" s="208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69" t="s">
        <v>153</v>
      </c>
      <c r="D41" s="270"/>
      <c r="E41" s="271"/>
      <c r="F41" s="20"/>
      <c r="G41" s="275" t="s">
        <v>154</v>
      </c>
      <c r="H41" s="276"/>
      <c r="I41" s="276"/>
      <c r="J41" s="277"/>
      <c r="K41" s="20"/>
      <c r="M41" s="263" t="s">
        <v>156</v>
      </c>
      <c r="N41" s="264"/>
      <c r="O41" s="264"/>
      <c r="P41" s="265"/>
    </row>
    <row r="42" spans="3:16" ht="49.5" customHeight="1">
      <c r="C42" s="272"/>
      <c r="D42" s="273"/>
      <c r="E42" s="274"/>
      <c r="F42" s="6"/>
      <c r="G42" s="275"/>
      <c r="H42" s="276"/>
      <c r="I42" s="276"/>
      <c r="J42" s="277"/>
      <c r="K42" s="6"/>
      <c r="M42" s="266"/>
      <c r="N42" s="267"/>
      <c r="O42" s="267"/>
      <c r="P42" s="268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0.71916</v>
      </c>
      <c r="J43" s="24"/>
      <c r="K43" s="6"/>
      <c r="M43" s="161"/>
      <c r="N43" s="162" t="s">
        <v>155</v>
      </c>
      <c r="O43" s="179"/>
      <c r="P43" s="163"/>
    </row>
    <row r="44" spans="3:16" ht="15">
      <c r="C44" s="173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0" t="s">
        <v>159</v>
      </c>
      <c r="N44" s="164">
        <f>'one-tier system'!I20</f>
        <v>0.1</v>
      </c>
      <c r="O44" s="179"/>
      <c r="P44" s="165"/>
    </row>
    <row r="45" spans="3:16" ht="15">
      <c r="C45" s="186" t="s">
        <v>160</v>
      </c>
      <c r="D45" s="21">
        <f>'one-tier system'!I68</f>
        <v>0.75</v>
      </c>
      <c r="E45" s="14"/>
      <c r="F45" s="6"/>
      <c r="G45" s="23"/>
      <c r="J45" s="181"/>
      <c r="K45" s="6"/>
      <c r="M45" s="180" t="s">
        <v>160</v>
      </c>
      <c r="N45" s="166">
        <f>'one-tier system'!I27</f>
        <v>0.925</v>
      </c>
      <c r="O45" s="179"/>
      <c r="P45" s="182"/>
    </row>
    <row r="46" spans="3:16" ht="15.75" thickBot="1">
      <c r="C46" s="189"/>
      <c r="D46" s="187"/>
      <c r="E46" s="17"/>
      <c r="F46" s="6"/>
      <c r="G46" s="23"/>
      <c r="H46" s="9"/>
      <c r="I46" s="9"/>
      <c r="J46" s="32"/>
      <c r="K46" s="6"/>
      <c r="M46" s="188"/>
      <c r="N46" s="190"/>
      <c r="O46" s="167"/>
      <c r="P46" s="168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1" t="s">
        <v>152</v>
      </c>
      <c r="D49" s="252"/>
      <c r="E49" s="253"/>
      <c r="F49" s="6"/>
      <c r="G49" s="9"/>
      <c r="H49" s="6"/>
      <c r="I49" s="6"/>
      <c r="J49" s="9"/>
      <c r="K49" s="6"/>
      <c r="M49" s="263" t="s">
        <v>158</v>
      </c>
      <c r="N49" s="264"/>
      <c r="O49" s="264"/>
      <c r="P49" s="265"/>
    </row>
    <row r="50" spans="3:16" ht="12.75" customHeight="1">
      <c r="C50" s="254"/>
      <c r="D50" s="255"/>
      <c r="E50" s="256"/>
      <c r="F50" s="6"/>
      <c r="G50" s="9"/>
      <c r="H50" s="6"/>
      <c r="I50" s="6"/>
      <c r="J50" s="9"/>
      <c r="K50" s="6"/>
      <c r="M50" s="266"/>
      <c r="N50" s="267"/>
      <c r="O50" s="267"/>
      <c r="P50" s="268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1"/>
      <c r="N51" s="162" t="s">
        <v>155</v>
      </c>
      <c r="O51" s="179"/>
      <c r="P51" s="163"/>
    </row>
    <row r="52" spans="3:16" ht="23.25" customHeight="1">
      <c r="C52" s="173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0" t="s">
        <v>159</v>
      </c>
      <c r="N52" s="164">
        <f>'one-tier system'!I9</f>
        <v>0.1</v>
      </c>
      <c r="O52" s="179"/>
      <c r="P52" s="165"/>
    </row>
    <row r="53" spans="3:16" ht="15">
      <c r="C53" s="186" t="s">
        <v>160</v>
      </c>
      <c r="D53" s="21">
        <f>'one-tier system'!I45</f>
        <v>0.4</v>
      </c>
      <c r="E53" s="14"/>
      <c r="F53" s="6"/>
      <c r="G53" s="9"/>
      <c r="H53" s="6"/>
      <c r="I53" s="6"/>
      <c r="J53" s="9"/>
      <c r="K53" s="6"/>
      <c r="M53" s="180" t="s">
        <v>160</v>
      </c>
      <c r="N53" s="166">
        <f>'one-tier system'!I17</f>
        <v>0.7000000000000001</v>
      </c>
      <c r="O53" s="179"/>
      <c r="P53" s="182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8"/>
      <c r="N54" s="190"/>
      <c r="O54" s="167"/>
      <c r="P54" s="168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2" right="0.28" top="0.3937007874015748" bottom="0.5905511811023623" header="0.31496062992125984" footer="0.11811023622047245"/>
  <pageSetup horizontalDpi="600" verticalDpi="600" orientation="landscape" paperSize="9" scale="90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Rady</cp:lastModifiedBy>
  <cp:lastPrinted>2011-03-28T07:57:25Z</cp:lastPrinted>
  <dcterms:created xsi:type="dcterms:W3CDTF">2000-04-14T11:25:26Z</dcterms:created>
  <dcterms:modified xsi:type="dcterms:W3CDTF">2011-03-28T08:30:30Z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